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26小菅村\"/>
    </mc:Choice>
  </mc:AlternateContent>
  <xr:revisionPtr revIDLastSave="0" documentId="13_ncr:1_{53120259-C0C7-4B4A-BBBF-83E5D1F1E987}" xr6:coauthVersionLast="47" xr6:coauthVersionMax="47" xr10:uidLastSave="{00000000-0000-0000-0000-000000000000}"/>
  <workbookProtection workbookAlgorithmName="SHA-512" workbookHashValue="VgaM9s7rpLjdkbIefGyw0OvLUsRim9z5NEHEOsNvkb6wZrAqAzzyI0kimbezNS2973BoL4iggEA33oDOYWPuyg==" workbookSaltValue="oxt4cF3RkPTisn6WVaGRHg=="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I10"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<sst xmlns="http://schemas.openxmlformats.org/spreadsheetml/2006/main" count="236" uniqueCount="120">
  <si>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</si>
  <si>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</si>
  <si>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</si>
  <si>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</si>
  <si>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</si>
  <si>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</si>
  <si>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</si>
  <si>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</si>
  <si>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</si>
  <si>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</si>
  <si>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</si>
  <si>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</si>
  <si>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</si>
  <si>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</si>
  <si>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</si>
  <si>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</si>
  <si>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</si>
  <si>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</si>
  <si>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</si>
  <si>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</si>
  <si>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</si>
  <si>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</si>
  <si>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</si>
  <si>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</si>
  <si>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</si>
  <si>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</si>
  <si>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</si>
  <si>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</si>
  <si>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</si>
  <si>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</si>
  <si>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</si>
  <si>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</si>
  <si>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</si>
  <si>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</si>
  <si>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</si>
  <si>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</si>
  <si>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</si>
  <si>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</si>
  <si>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</si>
  <si>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</si>
  <si>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</si>
  <si>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</si>
  <si>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</si>
  <si>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</si>
  <si>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</si>
  <si>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</si>
  <si>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</si>
  <si>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</si>
  <si>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</si>
  <si>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</si>
  <si>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</si>
  <si>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</si>
  <si>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</si>
  <si>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</si>
  <si>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</si>
  <si>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</si>
  <si>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</si>
  <si>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</si>
  <si>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</si>
  <si>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</si>
  <si>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</si>
  <si>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</si>
  <si>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</si>
  <si>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</si>
  <si>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</si>
  <si>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</si>
  <si>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</si>
  <si>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</si>
  <si>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</si>
  <si>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</si>
  <si>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</si>
  <si>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</si>
  <si>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</si>
  <si>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</si>
  <si>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</si>
  <si>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</si>
  <si>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</si>
  <si>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</si>
  <si>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</si>
  <si>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</si>
  <si>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</si>
  <si>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</si>
  <si>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</si>
  <si>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</si>
  <si>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</si>
  <si>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</si>
  <si>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</si>
  <si>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</si>
  <si>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</si>
  <si>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</si>
  <si>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</si>
  <si>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</si>
  <si>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</si>
  <si>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</si>
  <si>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</si>
  <si>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</si>
  <si>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</si>
  <si>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</si>
  <si>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</si>
  <si>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</si>
  <si>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</si>
  <si>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</si>
  <si>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</si>
  <si>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</si>
  <si>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</si>
  <si>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</si>
  <si>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</si>
  <si>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</si>
  <si>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</si>
  <si>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</si>
  <si>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</si>
  <si>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</si>
  <si>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</si>
  <si>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</si>
  <si>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</si>
  <si>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</si>
  <si>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</si>
  <si>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収益的収支比率が前年から引き続き、100％を下回っている。また経費回収率も類似団体と比較して低い水準である。当該地域は利用人口50人未満の小規模地区であることから料金改定による健全性の向上は困難であることから、総合的な計画が必要である。</t>
    <rPh sb="8" eb="10">
      <t>ゼンネン</t>
    </rPh>
    <rPh sb="12" eb="13">
      <t>ヒ</t>
    </rPh>
    <rPh sb="14" eb="15">
      <t>ツヅ</t>
    </rPh>
    <rPh sb="22" eb="23">
      <t>シタ</t>
    </rPh>
    <phoneticPr fontId="4"/>
  </si>
  <si>
    <t>建設から20年が経過し施設の老朽化が進んでいることから、平成28年度に機能診断を行い、平成29年度に最適整備構想を策定している。これに基づき令和5年度～9年度にかけて、施設更新を行っていく予定である。</t>
    <rPh sb="70" eb="72">
      <t>レイワ</t>
    </rPh>
    <rPh sb="73" eb="74">
      <t>ネン</t>
    </rPh>
    <rPh sb="74" eb="75">
      <t>ド</t>
    </rPh>
    <rPh sb="77" eb="78">
      <t>ネン</t>
    </rPh>
    <rPh sb="78" eb="79">
      <t>ド</t>
    </rPh>
    <rPh sb="89" eb="90">
      <t>オコナ</t>
    </rPh>
    <rPh sb="94" eb="96">
      <t>ヨテイ</t>
    </rPh>
    <phoneticPr fontId="4"/>
  </si>
  <si>
    <t>本事業の利用人口はごく少数であり、かつ減少傾向にあることから今後経費回収率の向上は見込みづらい状況にある。平成29年度に策定した最適整備構想をもとにした計画的な施設更新を行うとともに経常経費の削減や利用人口の増加に向けた取り組みなど、本事業にとどまらない取り組みが必要と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</si>
</sst>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D3-4088-AE08-B5869CD978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4D3-4088-AE08-B5869CD978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51.81</c:v>
                </c:pt>
                <c:pt idx="1">
                  <c:v>56.63</c:v>
                </c:pt>
                <c:pt idx="2">
                  <c:v>56.63</c:v>
                </c:pt>
                <c:pt idx="3">
                  <c:v>55.42</c:v>
                </c:pt>
                <c:pt idx="4">
                  <c:v>53.01</c:v>
                </c:pt>
              </c:numCache>
            </c:numRef>
          </c:val>
          <c:extLst>
            <c:ext xmlns:c16="http://schemas.microsoft.com/office/drawing/2014/chart" uri="{C3380CC4-5D6E-409C-BE32-E72D297353CC}">
              <c16:uniqueId val="{00000000-B7E3-41C1-943D-163BD5461A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B7E3-41C1-943D-163BD5461A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630-4C14-B4DF-F77F655D1A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630-4C14-B4DF-F77F655D1A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98.65</c:v>
                </c:pt>
                <c:pt idx="1">
                  <c:v>107.53</c:v>
                </c:pt>
                <c:pt idx="2">
                  <c:v>73.09</c:v>
                </c:pt>
                <c:pt idx="3">
                  <c:v>60.4</c:v>
                </c:pt>
                <c:pt idx="4">
                  <c:v>69.02</c:v>
                </c:pt>
              </c:numCache>
            </c:numRef>
          </c:val>
          <c:extLst>
            <c:ext xmlns:c16="http://schemas.microsoft.com/office/drawing/2014/chart" uri="{C3380CC4-5D6E-409C-BE32-E72D297353CC}">
              <c16:uniqueId val="{00000000-D572-44C6-AC29-0692F454AA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2-44C6-AC29-0692F454AA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D0-42E7-9975-2B32D589BA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0-42E7-9975-2B32D589BA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F5-4698-B1CE-827DDD3933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F5-4698-B1CE-827DDD3933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05-43AF-B973-5864E7E111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05-43AF-B973-5864E7E111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F2-40BA-A9B6-49C393812F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2-40BA-A9B6-49C393812F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126.82</c:v>
                </c:pt>
                <c:pt idx="2">
                  <c:v>170.46</c:v>
                </c:pt>
                <c:pt idx="3">
                  <c:v>604.08000000000004</c:v>
                </c:pt>
                <c:pt idx="4">
                  <c:v>196.49</c:v>
                </c:pt>
              </c:numCache>
            </c:numRef>
          </c:val>
          <c:extLst>
            <c:ext xmlns:c16="http://schemas.microsoft.com/office/drawing/2014/chart" uri="{C3380CC4-5D6E-409C-BE32-E72D297353CC}">
              <c16:uniqueId val="{00000000-CF98-407D-8542-723AECA630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CF98-407D-8542-723AECA630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13.97</c:v>
                </c:pt>
                <c:pt idx="1">
                  <c:v>18.57</c:v>
                </c:pt>
                <c:pt idx="2">
                  <c:v>23.76</c:v>
                </c:pt>
                <c:pt idx="3">
                  <c:v>22.27</c:v>
                </c:pt>
                <c:pt idx="4">
                  <c:v>23.7</c:v>
                </c:pt>
              </c:numCache>
            </c:numRef>
          </c:val>
          <c:extLst>
            <c:ext xmlns:c16="http://schemas.microsoft.com/office/drawing/2014/chart" uri="{C3380CC4-5D6E-409C-BE32-E72D297353CC}">
              <c16:uniqueId val="{00000000-CF5C-4F9A-BF0C-B92B36785D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CF5C-4F9A-BF0C-B92B36785D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270.33</c:v>
                </c:pt>
                <c:pt idx="1">
                  <c:v>175.82</c:v>
                </c:pt>
                <c:pt idx="2">
                  <c:v>150.02000000000001</c:v>
                </c:pt>
                <c:pt idx="3">
                  <c:v>149.97999999999999</c:v>
                </c:pt>
                <c:pt idx="4">
                  <c:v>150.01</c:v>
                </c:pt>
              </c:numCache>
            </c:numRef>
          </c:val>
          <c:extLst>
            <c:ext xmlns:c16="http://schemas.microsoft.com/office/drawing/2014/chart" uri="{C3380CC4-5D6E-409C-BE32-E72D297353CC}">
              <c16:uniqueId val="{00000000-66AD-4698-8DE4-B4F1A2F4184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66AD-4698-8DE4-B4F1A2F4184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山梨県　小菅村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639</v>
      </c>
      <c r="AM8" s="54"/>
      <c r="AN8" s="54"/>
      <c r="AO8" s="54"/>
      <c r="AP8" s="54"/>
      <c r="AQ8" s="54"/>
      <c r="AR8" s="54"/>
      <c r="AS8" s="54"/>
      <c r="AT8" s="53">
        <f>データ!T6</f>
        <v>52.78</v>
      </c>
      <c r="AU8" s="53"/>
      <c r="AV8" s="53"/>
      <c r="AW8" s="53"/>
      <c r="AX8" s="53"/>
      <c r="AY8" s="53"/>
      <c r="AZ8" s="53"/>
      <c r="BA8" s="53"/>
      <c r="BB8" s="53">
        <f>データ!U6</f>
        <v>12.11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7.25</v>
      </c>
      <c r="Q10" s="53"/>
      <c r="R10" s="53"/>
      <c r="S10" s="53"/>
      <c r="T10" s="53"/>
      <c r="U10" s="53"/>
      <c r="V10" s="53"/>
      <c r="W10" s="53">
        <f>データ!Q6</f>
        <v>100</v>
      </c>
      <c r="X10" s="53"/>
      <c r="Y10" s="53"/>
      <c r="Z10" s="53"/>
      <c r="AA10" s="53"/>
      <c r="AB10" s="53"/>
      <c r="AC10" s="53"/>
      <c r="AD10" s="54">
        <f>データ!R6</f>
        <v>2520</v>
      </c>
      <c r="AE10" s="54"/>
      <c r="AF10" s="54"/>
      <c r="AG10" s="54"/>
      <c r="AH10" s="54"/>
      <c r="AI10" s="54"/>
      <c r="AJ10" s="54"/>
      <c r="AK10" s="2"/>
      <c r="AL10" s="54">
        <f>データ!V6</f>
        <v>45</v>
      </c>
      <c r="AM10" s="54"/>
      <c r="AN10" s="54"/>
      <c r="AO10" s="54"/>
      <c r="AP10" s="54"/>
      <c r="AQ10" s="54"/>
      <c r="AR10" s="54"/>
      <c r="AS10" s="54"/>
      <c r="AT10" s="53">
        <f>データ!W6</f>
        <v>0.06</v>
      </c>
      <c r="AU10" s="53"/>
      <c r="AV10" s="53"/>
      <c r="AW10" s="53"/>
      <c r="AX10" s="53"/>
      <c r="AY10" s="53"/>
      <c r="AZ10" s="53"/>
      <c r="BA10" s="53"/>
      <c r="BB10" s="53">
        <f>データ!X6</f>
        <v>750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JpjvkE+y1wmuSTs98fF5JDo4+KMgf0qjn06OhpJDBMNBuQsRwXrV6bmdIEEZj43TpKAHtCffuxX76CErcd07AQ==" saltValue="m3/Y0CoImmGlWjSIzGpL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194425</v>
      </c>
      <c r="D6" s="19">
        <f t="shared" si="3"/>
        <v>47</v>
      </c>
      <c r="E6" s="19">
        <f t="shared" si="3"/>
        <v>17</v>
      </c>
      <c r="F6" s="19">
        <f t="shared" si="3"/>
        <v>5</v>
      </c>
      <c r="G6" s="19">
        <f t="shared" si="3"/>
        <v>0</v>
      </c>
      <c r="H6" s="19" t="str">
        <f t="shared" si="3"/>
        <v>山梨県　小菅村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7.25</v>
      </c>
      <c r="Q6" s="20">
        <f t="shared" si="3"/>
        <v>100</v>
      </c>
      <c r="R6" s="20">
        <f t="shared" si="3"/>
        <v>2520</v>
      </c>
      <c r="S6" s="20">
        <f t="shared" si="3"/>
        <v>639</v>
      </c>
      <c r="T6" s="20">
        <f t="shared" si="3"/>
        <v>52.78</v>
      </c>
      <c r="U6" s="20">
        <f t="shared" si="3"/>
        <v>12.11</v>
      </c>
      <c r="V6" s="20">
        <f t="shared" si="3"/>
        <v>45</v>
      </c>
      <c r="W6" s="20">
        <f t="shared" si="3"/>
        <v>0.06</v>
      </c>
      <c r="X6" s="20">
        <f t="shared" si="3"/>
        <v>750</v>
      </c>
      <c r="Y6" s="21">
        <f>IF(Y7="",NA(),Y7)</f>
        <v>98.65</v>
      </c>
      <c r="Z6" s="21">
        <f t="shared" ref="Z6:AH6" si="4">IF(Z7="",NA(),Z7)</f>
        <v>107.53</v>
      </c>
      <c r="AA6" s="21">
        <f t="shared" si="4"/>
        <v>73.09</v>
      </c>
      <c r="AB6" s="21">
        <f t="shared" si="4"/>
        <v>60.4</v>
      </c>
      <c r="AC6" s="21">
        <f t="shared" si="4"/>
        <v>69.02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126.82</v>
      </c>
      <c r="BH6" s="21">
        <f t="shared" si="7"/>
        <v>170.46</v>
      </c>
      <c r="BI6" s="21">
        <f t="shared" si="7"/>
        <v>604.08000000000004</v>
      </c>
      <c r="BJ6" s="21">
        <f t="shared" si="7"/>
        <v>196.49</v>
      </c>
      <c r="BK6" s="21">
        <f t="shared" si="7"/>
        <v>826.83</v>
      </c>
      <c r="BL6" s="21">
        <f t="shared" si="7"/>
        <v>867.83</v>
      </c>
      <c r="BM6" s="21">
        <f t="shared" si="7"/>
        <v>791.76</v>
      </c>
      <c r="BN6" s="21">
        <f t="shared" si="7"/>
        <v>900.82</v>
      </c>
      <c r="BO6" s="21">
        <f t="shared" si="7"/>
        <v>839.21</v>
      </c>
      <c r="BP6" s="20" t="str">
        <f>IF(BP7="","",IF(BP7="-","【-】","【"&amp;SUBSTITUTE(TEXT(BP7,"#,##0.00"),"-","△")&amp;"】"))</f>
        <v>【785.10】</v>
      </c>
      <c r="BQ6" s="21">
        <f>IF(BQ7="",NA(),BQ7)</f>
        <v>13.97</v>
      </c>
      <c r="BR6" s="21">
        <f t="shared" ref="BR6:BZ6" si="8">IF(BR7="",NA(),BR7)</f>
        <v>18.57</v>
      </c>
      <c r="BS6" s="21">
        <f t="shared" si="8"/>
        <v>23.76</v>
      </c>
      <c r="BT6" s="21">
        <f t="shared" si="8"/>
        <v>22.27</v>
      </c>
      <c r="BU6" s="21">
        <f t="shared" si="8"/>
        <v>23.7</v>
      </c>
      <c r="BV6" s="21">
        <f t="shared" si="8"/>
        <v>57.31</v>
      </c>
      <c r="BW6" s="21">
        <f t="shared" si="8"/>
        <v>57.08</v>
      </c>
      <c r="BX6" s="21">
        <f t="shared" si="8"/>
        <v>56.26</v>
      </c>
      <c r="BY6" s="21">
        <f t="shared" si="8"/>
        <v>52.94</v>
      </c>
      <c r="BZ6" s="21">
        <f t="shared" si="8"/>
        <v>52.05</v>
      </c>
      <c r="CA6" s="20" t="str">
        <f>IF(CA7="","",IF(CA7="-","【-】","【"&amp;SUBSTITUTE(TEXT(CA7,"#,##0.00"),"-","△")&amp;"】"))</f>
        <v>【56.93】</v>
      </c>
      <c r="CB6" s="21">
        <f>IF(CB7="",NA(),CB7)</f>
        <v>270.33</v>
      </c>
      <c r="CC6" s="21">
        <f t="shared" ref="CC6:CK6" si="9">IF(CC7="",NA(),CC7)</f>
        <v>175.82</v>
      </c>
      <c r="CD6" s="21">
        <f t="shared" si="9"/>
        <v>150.02000000000001</v>
      </c>
      <c r="CE6" s="21">
        <f t="shared" si="9"/>
        <v>149.97999999999999</v>
      </c>
      <c r="CF6" s="21">
        <f t="shared" si="9"/>
        <v>150.01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51.81</v>
      </c>
      <c r="CN6" s="21">
        <f t="shared" ref="CN6:CV6" si="10">IF(CN7="",NA(),CN7)</f>
        <v>56.63</v>
      </c>
      <c r="CO6" s="21">
        <f t="shared" si="10"/>
        <v>56.63</v>
      </c>
      <c r="CP6" s="21">
        <f t="shared" si="10"/>
        <v>55.42</v>
      </c>
      <c r="CQ6" s="21">
        <f t="shared" si="10"/>
        <v>53.01</v>
      </c>
      <c r="CR6" s="21">
        <f t="shared" si="10"/>
        <v>50.14</v>
      </c>
      <c r="CS6" s="21">
        <f t="shared" si="10"/>
        <v>54.83</v>
      </c>
      <c r="CT6" s="21">
        <f t="shared" si="10"/>
        <v>66.53</v>
      </c>
      <c r="CU6" s="21">
        <f t="shared" si="10"/>
        <v>52.35</v>
      </c>
      <c r="CV6" s="21">
        <f t="shared" si="10"/>
        <v>46.25</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194425</v>
      </c>
      <c r="D7" s="23">
        <v>47</v>
      </c>
      <c r="E7" s="23">
        <v>17</v>
      </c>
      <c r="F7" s="23">
        <v>5</v>
      </c>
      <c r="G7" s="23">
        <v>0</v>
      </c>
      <c r="H7" s="23" t="s">
        <v>98</v>
      </c>
      <c r="I7" s="23" t="s">
        <v>99</v>
      </c>
      <c r="J7" s="23" t="s">
        <v>100</v>
      </c>
      <c r="K7" s="23" t="s">
        <v>101</v>
      </c>
      <c r="L7" s="23" t="s">
        <v>102</v>
      </c>
      <c r="M7" s="23" t="s">
        <v>103</v>
      </c>
      <c r="N7" s="24" t="s">
        <v>104</v>
      </c>
      <c r="O7" s="24" t="s">
        <v>105</v>
      </c>
      <c r="P7" s="24">
        <v>7.25</v>
      </c>
      <c r="Q7" s="24">
        <v>100</v>
      </c>
      <c r="R7" s="24">
        <v>2520</v>
      </c>
      <c r="S7" s="24">
        <v>639</v>
      </c>
      <c r="T7" s="24">
        <v>52.78</v>
      </c>
      <c r="U7" s="24">
        <v>12.11</v>
      </c>
      <c r="V7" s="24">
        <v>45</v>
      </c>
      <c r="W7" s="24">
        <v>0.06</v>
      </c>
      <c r="X7" s="24">
        <v>750</v>
      </c>
      <c r="Y7" s="24">
        <v>98.65</v>
      </c>
      <c r="Z7" s="24">
        <v>107.53</v>
      </c>
      <c r="AA7" s="24">
        <v>73.09</v>
      </c>
      <c r="AB7" s="24">
        <v>60.4</v>
      </c>
      <c r="AC7" s="24">
        <v>69.02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126.82</v>
      </c>
      <c r="BH7" s="24">
        <v>170.46</v>
      </c>
      <c r="BI7" s="24">
        <v>604.08000000000004</v>
      </c>
      <c r="BJ7" s="24">
        <v>196.49</v>
      </c>
      <c r="BK7" s="24">
        <v>826.83</v>
      </c>
      <c r="BL7" s="24">
        <v>867.83</v>
      </c>
      <c r="BM7" s="24">
        <v>791.76</v>
      </c>
      <c r="BN7" s="24">
        <v>900.82</v>
      </c>
      <c r="BO7" s="24">
        <v>839.21</v>
      </c>
      <c r="BP7" s="24">
        <v>785.1</v>
      </c>
      <c r="BQ7" s="24">
        <v>13.97</v>
      </c>
      <c r="BR7" s="24">
        <v>18.57</v>
      </c>
      <c r="BS7" s="24">
        <v>23.76</v>
      </c>
      <c r="BT7" s="24">
        <v>22.27</v>
      </c>
      <c r="BU7" s="24">
        <v>23.7</v>
      </c>
      <c r="BV7" s="24">
        <v>57.31</v>
      </c>
      <c r="BW7" s="24">
        <v>57.08</v>
      </c>
      <c r="BX7" s="24">
        <v>56.26</v>
      </c>
      <c r="BY7" s="24">
        <v>52.94</v>
      </c>
      <c r="BZ7" s="24">
        <v>52.05</v>
      </c>
      <c r="CA7" s="24">
        <v>56.93</v>
      </c>
      <c r="CB7" s="24">
        <v>270.33</v>
      </c>
      <c r="CC7" s="24">
        <v>175.82</v>
      </c>
      <c r="CD7" s="24">
        <v>150.02000000000001</v>
      </c>
      <c r="CE7" s="24">
        <v>149.97999999999999</v>
      </c>
      <c r="CF7" s="24">
        <v>150.01</v>
      </c>
      <c r="CG7" s="24">
        <v>273.52</v>
      </c>
      <c r="CH7" s="24">
        <v>274.99</v>
      </c>
      <c r="CI7" s="24">
        <v>282.08999999999997</v>
      </c>
      <c r="CJ7" s="24">
        <v>303.27999999999997</v>
      </c>
      <c r="CK7" s="24">
        <v>301.86</v>
      </c>
      <c r="CL7" s="24">
        <v>271.14999999999998</v>
      </c>
      <c r="CM7" s="24">
        <v>51.81</v>
      </c>
      <c r="CN7" s="24">
        <v>56.63</v>
      </c>
      <c r="CO7" s="24">
        <v>56.63</v>
      </c>
      <c r="CP7" s="24">
        <v>55.42</v>
      </c>
      <c r="CQ7" s="24">
        <v>53.01</v>
      </c>
      <c r="CR7" s="24">
        <v>50.14</v>
      </c>
      <c r="CS7" s="24">
        <v>54.83</v>
      </c>
      <c r="CT7" s="24">
        <v>66.53</v>
      </c>
      <c r="CU7" s="24">
        <v>52.35</v>
      </c>
      <c r="CV7" s="24">
        <v>46.25</v>
      </c>
      <c r="CW7" s="24">
        <v>49.87</v>
      </c>
      <c r="CX7" s="24">
        <v>100</v>
      </c>
      <c r="CY7" s="24">
        <v>100</v>
      </c>
      <c r="CZ7" s="24">
        <v>100</v>
      </c>
      <c r="DA7" s="24">
        <v>100</v>
      </c>
      <c r="DB7" s="24">
        <v>100</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2025-01-24T07:34:44Z</dcterms:created>
  <dcterms:modified xsi:type="dcterms:W3CDTF">2025-02-03T08:12:49Z</dcterms:modified>
  <cp:category/>
</cp:coreProperties>
</file>