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ysk-funaki\Desktop\ReportGenryu\"/>
    </mc:Choice>
  </mc:AlternateContent>
  <xr:revisionPtr revIDLastSave="0" documentId="13_ncr:1_{BF06C6A1-F91F-43FC-8D0B-F67CAB59A49C}" xr6:coauthVersionLast="47" xr6:coauthVersionMax="47" xr10:uidLastSave="{00000000-0000-0000-0000-000000000000}"/>
  <workbookProtection workbookAlgorithmName="SHA-512" workbookHashValue="OfIhYpRN8pK7EcYB0ExEsJ/P5VlkJXc9GQ+4tCJKW8csaJVmU7vv8R8LBBkWjHfO+5xXW8QCeBgPLEPX7WOa1w==" workbookSaltValue="+jeSjKErMtXy78m6KbiNvA==" workbookSpinCount="100000" lockStructure="1"/>
  <bookViews>
    <workbookView xWindow="-120" yWindow="-120" windowWidth="20730" windowHeight="110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T10" i="4"/>
  <c r="AL10" i="4"/>
  <c r="I10" i="4"/>
  <c r="B10" i="4"/>
  <c r="AD8" i="4"/>
  <c r="W8" i="4"/>
  <c r="P8" i="4"/>
  <c r="I8" i="4"/>
  <c r="B8" i="4"/>
  <c r="B6" i="4"/>
</calcChain>
</file>

<file path=xl/sharedStrings.xml><?xml version="1.0" encoding="utf-8"?>
<sst xmlns="http://schemas.openxmlformats.org/spreadsheetml/2006/main" count="233" uniqueCount="115">
  <si>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</si>
  <si>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</si>
  <si>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</si>
  <si>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</si>
  <si>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</si>
  <si>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</si>
  <si>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</si>
  <si>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</si>
  <si>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</si>
  <si>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</si>
  <si>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</si>
  <si>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</si>
  <si>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</si>
  <si>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</si>
  <si>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</si>
  <si>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</si>
  <si>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</si>
  <si>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</si>
  <si>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</si>
  <si>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</si>
  <si>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</si>
  <si>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</si>
  <si>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</si>
  <si>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</si>
  <si>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</si>
  <si>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</si>
  <si>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</si>
  <si>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</si>
  <si>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</si>
  <si>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</si>
  <si>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</si>
  <si>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</si>
  <si>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</si>
  <si>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</si>
  <si>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</si>
  <si>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</si>
  <si>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</si>
  <si>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</si>
  <si>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</si>
  <si>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</si>
  <si>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</si>
  <si>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</si>
  <si>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</si>
  <si>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</si>
  <si>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</si>
  <si>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</si>
  <si>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</si>
  <si>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</si>
  <si>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</si>
  <si>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</si>
  <si>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</si>
  <si>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</si>
  <si>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</si>
  <si>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</si>
  <si>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</si>
  <si>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</si>
  <si>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</si>
  <si>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</si>
  <si>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</si>
  <si>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</si>
  <si>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</si>
  <si>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</si>
  <si>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</si>
  <si>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</si>
  <si>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</si>
  <si>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</si>
  <si>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</si>
  <si>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</si>
  <si>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</si>
  <si>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</si>
  <si>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</si>
  <si>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</si>
  <si>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</si>
  <si>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</si>
  <si>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</si>
  <si>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</si>
  <si>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</si>
  <si>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</si>
  <si>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</si>
  <si>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</si>
  <si>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</si>
  <si>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</si>
  <si>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</si>
  <si>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</si>
  <si>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</si>
  <si>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</si>
  <si>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</si>
  <si>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</si>
  <si>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</si>
  <si>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</si>
  <si>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</si>
  <si>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</si>
  <si>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</si>
  <si>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</si>
  <si>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</si>
  <si>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</si>
  <si>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</si>
  <si>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</si>
  <si>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</si>
  <si>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</si>
  <si>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</si>
  <si>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</si>
  <si>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</si>
  <si>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</si>
  <si>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</si>
  <si>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</si>
  <si>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</si>
  <si>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</si>
  <si>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</si>
  <si>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</si>
  <si>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</si>
  <si>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</si>
  <si>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令和5年度決算においては令和6年度より公営企業会計への移行をおこなったため打ち切り決算となっており、一部例年の数値と異なる点があることは留意する必要がある。
料金の回収率については、過去5年間に引き続き類似団体を大幅に下回っている。また老朽化に伴う管路更新工事の実施に伴い、企業債償還額に係る費用も増加している。そのため水道料金設定の見直しによる経営改善が必要となっている。しかしながら利用人口が少ないことから料金値上げが健全化に資することが難しいことに加え、年金生活者が増加していることなどからも料金の改定は現実的には難しい状況にある。
収益的収支比率については昨年度から増加しているものの、これは公営企業会計移行に伴う打ち切り決算によるところが大きいものの、類似団体と比較しても平均値を下回っていることから、経常経費の削減に取り組んでいく必要がある。
施設利用率については本村では推測値で配水量を計算しているため類似団体値を下回っている状況にある。</t>
    <rPh sb="0" eb="2">
      <t>レイワ</t>
    </rPh>
    <rPh sb="3" eb="7">
      <t>ネンドケッサン</t>
    </rPh>
    <rPh sb="12" eb="14">
      <t>レイワ</t>
    </rPh>
    <rPh sb="15" eb="17">
      <t>ネンド</t>
    </rPh>
    <rPh sb="19" eb="25">
      <t>コウエイキギョウカイケイ</t>
    </rPh>
    <rPh sb="27" eb="29">
      <t>イコウ</t>
    </rPh>
    <rPh sb="37" eb="38">
      <t>ウ</t>
    </rPh>
    <rPh sb="39" eb="40">
      <t>キ</t>
    </rPh>
    <rPh sb="41" eb="43">
      <t>ケッサン</t>
    </rPh>
    <rPh sb="50" eb="54">
      <t>イチブレイネン</t>
    </rPh>
    <rPh sb="173" eb="177">
      <t>ケイエイカイゼン</t>
    </rPh>
    <rPh sb="287" eb="289">
      <t>ゾウカ</t>
    </rPh>
    <rPh sb="300" eb="308">
      <t>コウエイキギョウカイケイイコウ</t>
    </rPh>
    <rPh sb="309" eb="310">
      <t>トモナ</t>
    </rPh>
    <rPh sb="311" eb="312">
      <t>ウ</t>
    </rPh>
    <rPh sb="313" eb="314">
      <t>キ</t>
    </rPh>
    <rPh sb="315" eb="317">
      <t>ケッサン</t>
    </rPh>
    <rPh sb="324" eb="325">
      <t>オオ</t>
    </rPh>
    <phoneticPr fontId="4"/>
  </si>
  <si>
    <t>本村では利用人口の減少に伴い、収益的収支比率・料金回収率が類似団体に比べ低い水準となっている。一方で老朽化に伴う管路更新が急務となっているため、一般会計からの繰入に頼らざるを得ない状況となっている。
今後も継続的に老朽管の更新を実施していく必要があることから、令和2年度に策定した経営戦略の見直しを令和7年度中に計画している。
本事業の経営強化にむけては、利用人口を増やす取り組みや村内企業の活性化に向けた取り組みなど大きな枠組みでの取り組みが欠かせない状況となっている。</t>
    <rPh sb="149" eb="151">
      <t>レイワ</t>
    </rPh>
    <rPh sb="152" eb="155">
      <t>ネンドチュウ</t>
    </rPh>
    <rPh sb="156" eb="158">
      <t>ケイカク</t>
    </rPh>
    <phoneticPr fontId="4"/>
  </si>
  <si>
    <t>管路更新工事を平成30年度より行っているため、類似団体と比べ高い数値となっている。令和14年度までにすべての管路の更新完了を目標としている。
※管路更新率について令和4年度数値が「0.00」となっているが正しくは「4.27」となっており、令和元年以降計画的に管路更新を行っている。</t>
    <rPh sb="72" eb="74">
      <t>カンロ</t>
    </rPh>
    <rPh sb="74" eb="76">
      <t>コウシン</t>
    </rPh>
    <rPh sb="76" eb="77">
      <t>リツ</t>
    </rPh>
    <rPh sb="81" eb="83">
      <t>レイワ</t>
    </rPh>
    <rPh sb="84" eb="86">
      <t>ネンド</t>
    </rPh>
    <rPh sb="86" eb="88">
      <t>スウチ</t>
    </rPh>
    <rPh sb="102" eb="103">
      <t>タダ</t>
    </rPh>
    <rPh sb="119" eb="121">
      <t>レイワ</t>
    </rPh>
    <rPh sb="121" eb="125">
      <t>ガンネンイコウ</t>
    </rPh>
    <rPh sb="125" eb="128">
      <t>ケイカクテキ</t>
    </rPh>
    <rPh sb="129" eb="131">
      <t>カンロ</t>
    </rPh>
    <rPh sb="131" eb="133">
      <t>コウシン</t>
    </rPh>
    <rPh sb="134" eb="13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</si>
</sst>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7.77</c:v>
                </c:pt>
                <c:pt idx="1">
                  <c:v>2.57</c:v>
                </c:pt>
                <c:pt idx="2">
                  <c:v>10.02</c:v>
                </c:pt>
                <c:pt idx="3" formatCode="#,##0.00;&quot;△&quot;#,##0.00">
                  <c:v>0</c:v>
                </c:pt>
                <c:pt idx="4">
                  <c:v>8.36</c:v>
                </c:pt>
              </c:numCache>
            </c:numRef>
          </c:val>
          <c:extLst>
            <c:ext xmlns:c16="http://schemas.microsoft.com/office/drawing/2014/chart" uri="{C3380CC4-5D6E-409C-BE32-E72D297353CC}">
              <c16:uniqueId val="{00000000-A783-4D0B-97BF-FA03C01880C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A783-4D0B-97BF-FA03C01880C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44.15</c:v>
                </c:pt>
                <c:pt idx="1">
                  <c:v>44.27</c:v>
                </c:pt>
                <c:pt idx="2">
                  <c:v>44.27</c:v>
                </c:pt>
                <c:pt idx="3">
                  <c:v>44.27</c:v>
                </c:pt>
                <c:pt idx="4">
                  <c:v>44.15</c:v>
                </c:pt>
              </c:numCache>
            </c:numRef>
          </c:val>
          <c:extLst>
            <c:ext xmlns:c16="http://schemas.microsoft.com/office/drawing/2014/chart" uri="{C3380CC4-5D6E-409C-BE32-E72D297353CC}">
              <c16:uniqueId val="{00000000-D998-4FC7-9AAD-AF0502E928E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D998-4FC7-9AAD-AF0502E928E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DE8-4513-82D4-8BA429C99B4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1DE8-4513-82D4-8BA429C99B4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68.22</c:v>
                </c:pt>
                <c:pt idx="1">
                  <c:v>61.12</c:v>
                </c:pt>
                <c:pt idx="2">
                  <c:v>57.07</c:v>
                </c:pt>
                <c:pt idx="3">
                  <c:v>62.8</c:v>
                </c:pt>
                <c:pt idx="4">
                  <c:v>69.12</c:v>
                </c:pt>
              </c:numCache>
            </c:numRef>
          </c:val>
          <c:extLst>
            <c:ext xmlns:c16="http://schemas.microsoft.com/office/drawing/2014/chart" uri="{C3380CC4-5D6E-409C-BE32-E72D297353CC}">
              <c16:uniqueId val="{00000000-DEEF-4A38-8F90-83FE867FA3A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DEEF-4A38-8F90-83FE867FA3A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19-49FD-B6F6-4E691E40051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19-49FD-B6F6-4E691E40051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99-4D99-A94F-D32E9A2D739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99-4D99-A94F-D32E9A2D739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A8-447F-82C8-62201184D97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A8-447F-82C8-62201184D97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CB-46AB-A5B0-AB404762B1B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CB-46AB-A5B0-AB404762B1B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9699.02</c:v>
                </c:pt>
                <c:pt idx="1">
                  <c:v>10228.75</c:v>
                </c:pt>
                <c:pt idx="2">
                  <c:v>11468.68</c:v>
                </c:pt>
                <c:pt idx="3">
                  <c:v>13043.56</c:v>
                </c:pt>
                <c:pt idx="4">
                  <c:v>14223.95</c:v>
                </c:pt>
              </c:numCache>
            </c:numRef>
          </c:val>
          <c:extLst>
            <c:ext xmlns:c16="http://schemas.microsoft.com/office/drawing/2014/chart" uri="{C3380CC4-5D6E-409C-BE32-E72D297353CC}">
              <c16:uniqueId val="{00000000-1312-4890-A031-1ACC7C33449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1312-4890-A031-1ACC7C33449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10.18</c:v>
                </c:pt>
                <c:pt idx="1">
                  <c:v>7.06</c:v>
                </c:pt>
                <c:pt idx="2">
                  <c:v>9.34</c:v>
                </c:pt>
                <c:pt idx="3">
                  <c:v>8.14</c:v>
                </c:pt>
                <c:pt idx="4">
                  <c:v>7.76</c:v>
                </c:pt>
              </c:numCache>
            </c:numRef>
          </c:val>
          <c:extLst>
            <c:ext xmlns:c16="http://schemas.microsoft.com/office/drawing/2014/chart" uri="{C3380CC4-5D6E-409C-BE32-E72D297353CC}">
              <c16:uniqueId val="{00000000-6C57-4474-B6AB-033145DB19B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6C57-4474-B6AB-033145DB19B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499.69</c:v>
                </c:pt>
                <c:pt idx="1">
                  <c:v>709.92</c:v>
                </c:pt>
                <c:pt idx="2">
                  <c:v>534.28</c:v>
                </c:pt>
                <c:pt idx="3">
                  <c:v>609.01</c:v>
                </c:pt>
                <c:pt idx="4">
                  <c:v>635.41</c:v>
                </c:pt>
              </c:numCache>
            </c:numRef>
          </c:val>
          <c:extLst>
            <c:ext xmlns:c16="http://schemas.microsoft.com/office/drawing/2014/chart" uri="{C3380CC4-5D6E-409C-BE32-E72D297353CC}">
              <c16:uniqueId val="{00000000-E76D-4854-836F-B3D7FC263B1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E76D-4854-836F-B3D7FC263B1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山梨県　小菅村</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D4</v>
      </c>
      <c r="X8" s="64"/>
      <c r="Y8" s="64"/>
      <c r="Z8" s="64"/>
      <c r="AA8" s="64"/>
      <c r="AB8" s="64"/>
      <c r="AC8" s="64"/>
      <c r="AD8" s="64" t="str">
        <f>データ!$M$6</f>
        <v>非設置</v>
      </c>
      <c r="AE8" s="64"/>
      <c r="AF8" s="64"/>
      <c r="AG8" s="64"/>
      <c r="AH8" s="64"/>
      <c r="AI8" s="64"/>
      <c r="AJ8" s="64"/>
      <c r="AK8" s="2"/>
      <c r="AL8" s="59">
        <f>データ!$R$6</f>
        <v>639</v>
      </c>
      <c r="AM8" s="59"/>
      <c r="AN8" s="59"/>
      <c r="AO8" s="59"/>
      <c r="AP8" s="59"/>
      <c r="AQ8" s="59"/>
      <c r="AR8" s="59"/>
      <c r="AS8" s="59"/>
      <c r="AT8" s="35">
        <f>データ!$S$6</f>
        <v>52.78</v>
      </c>
      <c r="AU8" s="35"/>
      <c r="AV8" s="35"/>
      <c r="AW8" s="35"/>
      <c r="AX8" s="35"/>
      <c r="AY8" s="35"/>
      <c r="AZ8" s="35"/>
      <c r="BA8" s="35"/>
      <c r="BB8" s="35">
        <f>データ!$T$6</f>
        <v>12.11</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100</v>
      </c>
      <c r="Q10" s="35"/>
      <c r="R10" s="35"/>
      <c r="S10" s="35"/>
      <c r="T10" s="35"/>
      <c r="U10" s="35"/>
      <c r="V10" s="35"/>
      <c r="W10" s="59">
        <f>データ!$Q$6</f>
        <v>0</v>
      </c>
      <c r="X10" s="59"/>
      <c r="Y10" s="59"/>
      <c r="Z10" s="59"/>
      <c r="AA10" s="59"/>
      <c r="AB10" s="59"/>
      <c r="AC10" s="59"/>
      <c r="AD10" s="2"/>
      <c r="AE10" s="2"/>
      <c r="AF10" s="2"/>
      <c r="AG10" s="2"/>
      <c r="AH10" s="2"/>
      <c r="AI10" s="2"/>
      <c r="AJ10" s="2"/>
      <c r="AK10" s="2"/>
      <c r="AL10" s="59">
        <f>データ!$U$6</f>
        <v>621</v>
      </c>
      <c r="AM10" s="59"/>
      <c r="AN10" s="59"/>
      <c r="AO10" s="59"/>
      <c r="AP10" s="59"/>
      <c r="AQ10" s="59"/>
      <c r="AR10" s="59"/>
      <c r="AS10" s="59"/>
      <c r="AT10" s="35">
        <f>データ!$V$6</f>
        <v>52.78</v>
      </c>
      <c r="AU10" s="35"/>
      <c r="AV10" s="35"/>
      <c r="AW10" s="35"/>
      <c r="AX10" s="35"/>
      <c r="AY10" s="35"/>
      <c r="AZ10" s="35"/>
      <c r="BA10" s="35"/>
      <c r="BB10" s="35">
        <f>データ!$W$6</f>
        <v>11.77</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112</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114</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113</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eWTIEIIRgHuF0lxvM6rTs1Ju9Le5rhRpDtiy1SkdjSrmpftULRXzj9hW3QRnzDmGZT9x8qe0/v3rQkNKuNTQUw==" saltValue="diHLPLogg5ktsIEf6PCOE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194425</v>
      </c>
      <c r="D6" s="20">
        <f t="shared" si="3"/>
        <v>47</v>
      </c>
      <c r="E6" s="20">
        <f t="shared" si="3"/>
        <v>1</v>
      </c>
      <c r="F6" s="20">
        <f t="shared" si="3"/>
        <v>0</v>
      </c>
      <c r="G6" s="20">
        <f t="shared" si="3"/>
        <v>0</v>
      </c>
      <c r="H6" s="20" t="str">
        <f t="shared" si="3"/>
        <v>山梨県　小菅村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0</v>
      </c>
      <c r="R6" s="21">
        <f t="shared" si="3"/>
        <v>639</v>
      </c>
      <c r="S6" s="21">
        <f t="shared" si="3"/>
        <v>52.78</v>
      </c>
      <c r="T6" s="21">
        <f t="shared" si="3"/>
        <v>12.11</v>
      </c>
      <c r="U6" s="21">
        <f t="shared" si="3"/>
        <v>621</v>
      </c>
      <c r="V6" s="21">
        <f t="shared" si="3"/>
        <v>52.78</v>
      </c>
      <c r="W6" s="21">
        <f t="shared" si="3"/>
        <v>11.77</v>
      </c>
      <c r="X6" s="22">
        <f>IF(X7="",NA(),X7)</f>
        <v>68.22</v>
      </c>
      <c r="Y6" s="22">
        <f t="shared" ref="Y6:AG6" si="4">IF(Y7="",NA(),Y7)</f>
        <v>61.12</v>
      </c>
      <c r="Z6" s="22">
        <f t="shared" si="4"/>
        <v>57.07</v>
      </c>
      <c r="AA6" s="22">
        <f t="shared" si="4"/>
        <v>62.8</v>
      </c>
      <c r="AB6" s="22">
        <f t="shared" si="4"/>
        <v>69.12</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9699.02</v>
      </c>
      <c r="BF6" s="22">
        <f t="shared" ref="BF6:BN6" si="7">IF(BF7="",NA(),BF7)</f>
        <v>10228.75</v>
      </c>
      <c r="BG6" s="22">
        <f t="shared" si="7"/>
        <v>11468.68</v>
      </c>
      <c r="BH6" s="22">
        <f t="shared" si="7"/>
        <v>13043.56</v>
      </c>
      <c r="BI6" s="22">
        <f t="shared" si="7"/>
        <v>14223.95</v>
      </c>
      <c r="BJ6" s="22">
        <f t="shared" si="7"/>
        <v>1183.92</v>
      </c>
      <c r="BK6" s="22">
        <f t="shared" si="7"/>
        <v>1128.72</v>
      </c>
      <c r="BL6" s="22">
        <f t="shared" si="7"/>
        <v>1125.25</v>
      </c>
      <c r="BM6" s="22">
        <f t="shared" si="7"/>
        <v>1157.05</v>
      </c>
      <c r="BN6" s="22">
        <f t="shared" si="7"/>
        <v>1228.8</v>
      </c>
      <c r="BO6" s="21" t="str">
        <f>IF(BO7="","",IF(BO7="-","【-】","【"&amp;SUBSTITUTE(TEXT(BO7,"#,##0.00"),"-","△")&amp;"】"))</f>
        <v>【1,045.20】</v>
      </c>
      <c r="BP6" s="22">
        <f>IF(BP7="",NA(),BP7)</f>
        <v>10.18</v>
      </c>
      <c r="BQ6" s="22">
        <f t="shared" ref="BQ6:BY6" si="8">IF(BQ7="",NA(),BQ7)</f>
        <v>7.06</v>
      </c>
      <c r="BR6" s="22">
        <f t="shared" si="8"/>
        <v>9.34</v>
      </c>
      <c r="BS6" s="22">
        <f t="shared" si="8"/>
        <v>8.14</v>
      </c>
      <c r="BT6" s="22">
        <f t="shared" si="8"/>
        <v>7.76</v>
      </c>
      <c r="BU6" s="22">
        <f t="shared" si="8"/>
        <v>42.5</v>
      </c>
      <c r="BV6" s="22">
        <f t="shared" si="8"/>
        <v>41.84</v>
      </c>
      <c r="BW6" s="22">
        <f t="shared" si="8"/>
        <v>41.44</v>
      </c>
      <c r="BX6" s="22">
        <f t="shared" si="8"/>
        <v>37.65</v>
      </c>
      <c r="BY6" s="22">
        <f t="shared" si="8"/>
        <v>37.31</v>
      </c>
      <c r="BZ6" s="21" t="str">
        <f>IF(BZ7="","",IF(BZ7="-","【-】","【"&amp;SUBSTITUTE(TEXT(BZ7,"#,##0.00"),"-","△")&amp;"】"))</f>
        <v>【49.51】</v>
      </c>
      <c r="CA6" s="22">
        <f>IF(CA7="",NA(),CA7)</f>
        <v>499.69</v>
      </c>
      <c r="CB6" s="22">
        <f t="shared" ref="CB6:CJ6" si="9">IF(CB7="",NA(),CB7)</f>
        <v>709.92</v>
      </c>
      <c r="CC6" s="22">
        <f t="shared" si="9"/>
        <v>534.28</v>
      </c>
      <c r="CD6" s="22">
        <f t="shared" si="9"/>
        <v>609.01</v>
      </c>
      <c r="CE6" s="22">
        <f t="shared" si="9"/>
        <v>635.41</v>
      </c>
      <c r="CF6" s="22">
        <f t="shared" si="9"/>
        <v>377.72</v>
      </c>
      <c r="CG6" s="22">
        <f t="shared" si="9"/>
        <v>390.47</v>
      </c>
      <c r="CH6" s="22">
        <f t="shared" si="9"/>
        <v>403.61</v>
      </c>
      <c r="CI6" s="22">
        <f t="shared" si="9"/>
        <v>442.82</v>
      </c>
      <c r="CJ6" s="22">
        <f t="shared" si="9"/>
        <v>425.76</v>
      </c>
      <c r="CK6" s="21" t="str">
        <f>IF(CK7="","",IF(CK7="-","【-】","【"&amp;SUBSTITUTE(TEXT(CK7,"#,##0.00"),"-","△")&amp;"】"))</f>
        <v>【317.14】</v>
      </c>
      <c r="CL6" s="22">
        <f>IF(CL7="",NA(),CL7)</f>
        <v>44.15</v>
      </c>
      <c r="CM6" s="22">
        <f t="shared" ref="CM6:CU6" si="10">IF(CM7="",NA(),CM7)</f>
        <v>44.27</v>
      </c>
      <c r="CN6" s="22">
        <f t="shared" si="10"/>
        <v>44.27</v>
      </c>
      <c r="CO6" s="22">
        <f t="shared" si="10"/>
        <v>44.27</v>
      </c>
      <c r="CP6" s="22">
        <f t="shared" si="10"/>
        <v>44.15</v>
      </c>
      <c r="CQ6" s="22">
        <f t="shared" si="10"/>
        <v>48.01</v>
      </c>
      <c r="CR6" s="22">
        <f t="shared" si="10"/>
        <v>49.08</v>
      </c>
      <c r="CS6" s="22">
        <f t="shared" si="10"/>
        <v>51.46</v>
      </c>
      <c r="CT6" s="22">
        <f t="shared" si="10"/>
        <v>51.84</v>
      </c>
      <c r="CU6" s="22">
        <f t="shared" si="10"/>
        <v>52.34</v>
      </c>
      <c r="CV6" s="21" t="str">
        <f>IF(CV7="","",IF(CV7="-","【-】","【"&amp;SUBSTITUTE(TEXT(CV7,"#,##0.00"),"-","△")&amp;"】"))</f>
        <v>【55.00】</v>
      </c>
      <c r="CW6" s="22">
        <f>IF(CW7="",NA(),CW7)</f>
        <v>100</v>
      </c>
      <c r="CX6" s="22">
        <f t="shared" ref="CX6:DF6" si="11">IF(CX7="",NA(),CX7)</f>
        <v>100</v>
      </c>
      <c r="CY6" s="22">
        <f t="shared" si="11"/>
        <v>100</v>
      </c>
      <c r="CZ6" s="22">
        <f t="shared" si="11"/>
        <v>100</v>
      </c>
      <c r="DA6" s="22">
        <f t="shared" si="11"/>
        <v>100</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7.77</v>
      </c>
      <c r="EE6" s="22">
        <f t="shared" ref="EE6:EM6" si="14">IF(EE7="",NA(),EE7)</f>
        <v>2.57</v>
      </c>
      <c r="EF6" s="22">
        <f t="shared" si="14"/>
        <v>10.02</v>
      </c>
      <c r="EG6" s="21">
        <f t="shared" si="14"/>
        <v>0</v>
      </c>
      <c r="EH6" s="22">
        <f t="shared" si="14"/>
        <v>8.36</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194425</v>
      </c>
      <c r="D7" s="24">
        <v>47</v>
      </c>
      <c r="E7" s="24">
        <v>1</v>
      </c>
      <c r="F7" s="24">
        <v>0</v>
      </c>
      <c r="G7" s="24">
        <v>0</v>
      </c>
      <c r="H7" s="24" t="s">
        <v>95</v>
      </c>
      <c r="I7" s="24" t="s">
        <v>96</v>
      </c>
      <c r="J7" s="24" t="s">
        <v>97</v>
      </c>
      <c r="K7" s="24" t="s">
        <v>98</v>
      </c>
      <c r="L7" s="24" t="s">
        <v>99</v>
      </c>
      <c r="M7" s="24" t="s">
        <v>100</v>
      </c>
      <c r="N7" s="25" t="s">
        <v>101</v>
      </c>
      <c r="O7" s="25" t="s">
        <v>102</v>
      </c>
      <c r="P7" s="25">
        <v>100</v>
      </c>
      <c r="Q7" s="25">
        <v>0</v>
      </c>
      <c r="R7" s="25">
        <v>639</v>
      </c>
      <c r="S7" s="25">
        <v>52.78</v>
      </c>
      <c r="T7" s="25">
        <v>12.11</v>
      </c>
      <c r="U7" s="25">
        <v>621</v>
      </c>
      <c r="V7" s="25">
        <v>52.78</v>
      </c>
      <c r="W7" s="25">
        <v>11.77</v>
      </c>
      <c r="X7" s="25">
        <v>68.22</v>
      </c>
      <c r="Y7" s="25">
        <v>61.12</v>
      </c>
      <c r="Z7" s="25">
        <v>57.07</v>
      </c>
      <c r="AA7" s="25">
        <v>62.8</v>
      </c>
      <c r="AB7" s="25">
        <v>69.12</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9699.02</v>
      </c>
      <c r="BF7" s="25">
        <v>10228.75</v>
      </c>
      <c r="BG7" s="25">
        <v>11468.68</v>
      </c>
      <c r="BH7" s="25">
        <v>13043.56</v>
      </c>
      <c r="BI7" s="25">
        <v>14223.95</v>
      </c>
      <c r="BJ7" s="25">
        <v>1183.92</v>
      </c>
      <c r="BK7" s="25">
        <v>1128.72</v>
      </c>
      <c r="BL7" s="25">
        <v>1125.25</v>
      </c>
      <c r="BM7" s="25">
        <v>1157.05</v>
      </c>
      <c r="BN7" s="25">
        <v>1228.8</v>
      </c>
      <c r="BO7" s="25">
        <v>1045.2</v>
      </c>
      <c r="BP7" s="25">
        <v>10.18</v>
      </c>
      <c r="BQ7" s="25">
        <v>7.06</v>
      </c>
      <c r="BR7" s="25">
        <v>9.34</v>
      </c>
      <c r="BS7" s="25">
        <v>8.14</v>
      </c>
      <c r="BT7" s="25">
        <v>7.76</v>
      </c>
      <c r="BU7" s="25">
        <v>42.5</v>
      </c>
      <c r="BV7" s="25">
        <v>41.84</v>
      </c>
      <c r="BW7" s="25">
        <v>41.44</v>
      </c>
      <c r="BX7" s="25">
        <v>37.65</v>
      </c>
      <c r="BY7" s="25">
        <v>37.31</v>
      </c>
      <c r="BZ7" s="25">
        <v>49.51</v>
      </c>
      <c r="CA7" s="25">
        <v>499.69</v>
      </c>
      <c r="CB7" s="25">
        <v>709.92</v>
      </c>
      <c r="CC7" s="25">
        <v>534.28</v>
      </c>
      <c r="CD7" s="25">
        <v>609.01</v>
      </c>
      <c r="CE7" s="25">
        <v>635.41</v>
      </c>
      <c r="CF7" s="25">
        <v>377.72</v>
      </c>
      <c r="CG7" s="25">
        <v>390.47</v>
      </c>
      <c r="CH7" s="25">
        <v>403.61</v>
      </c>
      <c r="CI7" s="25">
        <v>442.82</v>
      </c>
      <c r="CJ7" s="25">
        <v>425.76</v>
      </c>
      <c r="CK7" s="25">
        <v>317.14</v>
      </c>
      <c r="CL7" s="25">
        <v>44.15</v>
      </c>
      <c r="CM7" s="25">
        <v>44.27</v>
      </c>
      <c r="CN7" s="25">
        <v>44.27</v>
      </c>
      <c r="CO7" s="25">
        <v>44.27</v>
      </c>
      <c r="CP7" s="25">
        <v>44.15</v>
      </c>
      <c r="CQ7" s="25">
        <v>48.01</v>
      </c>
      <c r="CR7" s="25">
        <v>49.08</v>
      </c>
      <c r="CS7" s="25">
        <v>51.46</v>
      </c>
      <c r="CT7" s="25">
        <v>51.84</v>
      </c>
      <c r="CU7" s="25">
        <v>52.34</v>
      </c>
      <c r="CV7" s="25">
        <v>55</v>
      </c>
      <c r="CW7" s="25">
        <v>100</v>
      </c>
      <c r="CX7" s="25">
        <v>100</v>
      </c>
      <c r="CY7" s="25">
        <v>100</v>
      </c>
      <c r="CZ7" s="25">
        <v>100</v>
      </c>
      <c r="DA7" s="25">
        <v>100</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7.77</v>
      </c>
      <c r="EE7" s="25">
        <v>2.57</v>
      </c>
      <c r="EF7" s="25">
        <v>10.02</v>
      </c>
      <c r="EG7" s="25">
        <v>0</v>
      </c>
      <c r="EH7" s="25">
        <v>8.36</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110</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舩木陽介</cp:lastModifiedBy>
  <dcterms:created xsi:type="dcterms:W3CDTF">2025-01-24T06:40:11Z</dcterms:created>
  <dcterms:modified xsi:type="dcterms:W3CDTF">2025-02-03T08:05:34Z</dcterms:modified>
  <cp:category/>
</cp:coreProperties>
</file>