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5★HP公表R7.3.7\確定データ\174 特環\02法非適用\25富士河口湖町\"/>
    </mc:Choice>
  </mc:AlternateContent>
  <xr:revisionPtr revIDLastSave="0" documentId="13_ncr:1_{92434858-B5D1-4933-852D-7BB2D885CB92}" xr6:coauthVersionLast="47" xr6:coauthVersionMax="47" xr10:uidLastSave="{00000000-0000-0000-0000-000000000000}"/>
  <workbookProtection workbookAlgorithmName="SHA-512" workbookHashValue="2MLlI8O+1gnoi393sa/Z00Jdi1arNSvVoCFH0WKw9HHtYkat7MdaZRTqY7IoHhgNKAUPXVpFBwB6s1c5LxDIZA==" workbookSaltValue="UokSyp8AKwlVzOdc1u241A==" workbookSpinCount="100000" lockStructure="1"/>
  <bookViews>
    <workbookView xWindow="-108" yWindow="-108"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AL8" i="4" s="1"/>
  <c r="R6" i="5"/>
  <c r="Q6" i="5"/>
  <c r="W10" i="4" s="1"/>
  <c r="P6" i="5"/>
  <c r="O6" i="5"/>
  <c r="I10" i="4" s="1"/>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D10" i="4"/>
  <c r="P10" i="4"/>
  <c r="AT8" i="4"/>
  <c r="AD8" i="4"/>
  <c r="B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<sst xmlns="http://schemas.openxmlformats.org/spreadsheetml/2006/main" count="236" uniqueCount="121">
  <si>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</si>
  <si>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</si>
  <si>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</si>
  <si>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</si>
  <si>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</si>
  <si>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</si>
  <si>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</si>
  <si>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</si>
  <si>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</si>
  <si>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</si>
  <si>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</si>
  <si>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</si>
  <si>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</si>
  <si>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</si>
  <si>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</si>
  <si>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</si>
  <si>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</si>
  <si>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</si>
  <si>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</si>
  <si>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</si>
  <si>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</si>
  <si>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</si>
  <si>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</si>
  <si>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</si>
  <si>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</si>
  <si>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</si>
  <si>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</si>
  <si>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</si>
  <si>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</si>
  <si>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</si>
  <si>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</si>
  <si>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</si>
  <si>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</si>
  <si>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</si>
  <si>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</si>
  <si>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</si>
  <si>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</si>
  <si>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</si>
  <si>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</si>
  <si>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</si>
  <si>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</si>
  <si>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</si>
  <si>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</si>
  <si>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</si>
  <si>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</si>
  <si>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</si>
  <si>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</si>
  <si>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</si>
  <si>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</si>
  <si>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</si>
  <si>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</si>
  <si>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</si>
  <si>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</si>
  <si>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</si>
  <si>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</si>
  <si>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</si>
  <si>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</si>
  <si>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</si>
  <si>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</si>
  <si>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</si>
  <si>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</si>
  <si>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</si>
  <si>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</si>
  <si>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</si>
  <si>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</si>
  <si>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</si>
  <si>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</si>
  <si>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</si>
  <si>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</si>
  <si>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</si>
  <si>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</si>
  <si>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</si>
  <si>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</si>
  <si>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</si>
  <si>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</si>
  <si>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</si>
  <si>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</si>
  <si>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</si>
  <si>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</si>
  <si>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</si>
  <si>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</si>
  <si>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</si>
  <si>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</si>
  <si>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</si>
  <si>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</si>
  <si>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</si>
  <si>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</si>
  <si>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</si>
  <si>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</si>
  <si>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</si>
  <si>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</si>
  <si>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</si>
  <si>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</si>
  <si>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</si>
  <si>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</si>
  <si>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</si>
  <si>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</si>
  <si>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</si>
  <si>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</si>
  <si>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</si>
  <si>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</si>
  <si>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</si>
  <si>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</si>
  <si>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</si>
  <si>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</si>
  <si>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</si>
  <si>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</si>
  <si>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</si>
  <si>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</si>
  <si>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</si>
  <si>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</si>
  <si>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</si>
  <si>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</si>
  <si>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</si>
  <si>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</si>
  <si>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</si>
  <si>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</si>
  <si>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</si>
  <si>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当該施設は供用開始が平成11年度と比較的新しく、現状では老朽化対策は実施していない。
将来に備え、計画的な更新及び維持管理を実施していく必要がある。</t>
    <phoneticPr fontId="4"/>
  </si>
  <si>
    <t>前年度からの汚水処理費の増加によって、多くの項目で数値の悪化が見られた。収入・支出とも大幅な増減はないが、母数が大きくないため影響が表れやすいとみられる。
今後は赤字の解消・独立採算の達成に向けて普及促進及び料金改定、経費の削減が求められる。また、将来の更新期に備え、各施設の維持管理を計画的に実施できるよう準備しておく必要がある。このほか、長期的には地区の人口の推移等にも鑑みて、施設規模等についても検討し、経営の効率化の方法を探っていくことも考えられる。</t>
    <rPh sb="92" eb="94">
      <t>タッセイ</t>
    </rPh>
    <rPh sb="95" eb="96">
      <t>ム</t>
    </rPh>
    <rPh sb="98" eb="100">
      <t>フキュウ</t>
    </rPh>
    <rPh sb="100" eb="102">
      <t>ソクシン</t>
    </rPh>
    <rPh sb="102" eb="103">
      <t>オヨ</t>
    </rPh>
    <rPh sb="104" eb="106">
      <t>リョウキン</t>
    </rPh>
    <rPh sb="106" eb="108">
      <t>カイテイ</t>
    </rPh>
    <rPh sb="109" eb="111">
      <t>ケイヒ</t>
    </rPh>
    <rPh sb="112" eb="114">
      <t>サクゲン</t>
    </rPh>
    <rPh sb="115" eb="116">
      <t>モト</t>
    </rPh>
    <rPh sb="124" eb="126">
      <t>ショウライ</t>
    </rPh>
    <rPh sb="127" eb="130">
      <t>コウシンキ</t>
    </rPh>
    <rPh sb="131" eb="132">
      <t>ソナ</t>
    </rPh>
    <rPh sb="134" eb="137">
      <t>カクシセツ</t>
    </rPh>
    <rPh sb="138" eb="140">
      <t>イジ</t>
    </rPh>
    <rPh sb="140" eb="142">
      <t>カンリ</t>
    </rPh>
    <rPh sb="143" eb="146">
      <t>ケイカクテキ</t>
    </rPh>
    <rPh sb="147" eb="149">
      <t>ジッシ</t>
    </rPh>
    <rPh sb="154" eb="156">
      <t>ジュンビ</t>
    </rPh>
    <rPh sb="160" eb="162">
      <t>ヒツヨウ</t>
    </rPh>
    <rPh sb="171" eb="174">
      <t>チョウキテキ</t>
    </rPh>
    <rPh sb="176" eb="178">
      <t>チク</t>
    </rPh>
    <rPh sb="179" eb="181">
      <t>ジンコウ</t>
    </rPh>
    <rPh sb="182" eb="184">
      <t>スイイ</t>
    </rPh>
    <rPh sb="184" eb="185">
      <t>トウ</t>
    </rPh>
    <rPh sb="187" eb="188">
      <t>カンガ</t>
    </rPh>
    <rPh sb="191" eb="193">
      <t>シセツ</t>
    </rPh>
    <rPh sb="193" eb="195">
      <t>キボ</t>
    </rPh>
    <rPh sb="195" eb="196">
      <t>トウ</t>
    </rPh>
    <rPh sb="201" eb="203">
      <t>ケントウ</t>
    </rPh>
    <rPh sb="205" eb="207">
      <t>ケイエイ</t>
    </rPh>
    <rPh sb="208" eb="211">
      <t>コウリツカ</t>
    </rPh>
    <rPh sb="212" eb="214">
      <t>ホウホウ</t>
    </rPh>
    <rPh sb="215" eb="216">
      <t>サグ</t>
    </rPh>
    <rPh sb="223" eb="224">
      <t>カンガ</t>
    </rPh>
    <phoneticPr fontId="4"/>
  </si>
  <si>
    <t>①収益的収支比率は前年度から3.31ポイント減少したが、これは令和6年度からの公営企業法適用に伴う打切決算の影響によるものである。前年度と同様の条件では収益的収支比率は97.47と前年度から1.4ポイントの減少で、単年度の収支で赤字を示している。今年度は施設の修繕費が発生するなどして総費用が増加したことなどが要因。
④企業債残高対事業規模比率についても、前年度から211.6ポイント減少した。こちらも打切決算を考慮して算定すると1123.57となり、前年度から454.17ポイント減少した。これは主に使用料収入の増加と企業債残高の減少によるものである。
⑤経費回収率は前年度から13.41ポイント減少し86.59となったが、打切決算を考慮すると93.11となり6.89ポイントの減少だった。前年度にはなかった修繕費819千円の増加等による汚水処理費の増加が原因と考えられる。
⑥汚水処理原価は前年度から19.22ポイント減少して217.06となったが、打切決算を考慮すると245.45となり、9.17ポイント増加した。⑤と同様に汚水処理費の増加が主な原因と考えられるが、今回で類似団体平均を超えたこともあり、今後の経費削減の対策が求められる。
⑦施設利用率については概ね横ばいであるが、類似団体平均との比較では依然として低い状態が続いている。当該施設の処理区域である精進地区の人口は減少傾向であり、効率的な運用のための取り組みを検討する余地がある。
⑧水洗化率は前年度から5.49ポイント減少したが、これは処理区域内における水洗化人口の減少が反映されたものである。普及啓発等により接続世帯の増加を目指していく。</t>
    <rPh sb="1" eb="4">
      <t>シュウエキテキ</t>
    </rPh>
    <rPh sb="4" eb="6">
      <t>シュウシ</t>
    </rPh>
    <rPh sb="6" eb="8">
      <t>ヒリツ</t>
    </rPh>
    <rPh sb="9" eb="12">
      <t>ゼンネンド</t>
    </rPh>
    <rPh sb="22" eb="24">
      <t>ゲンショウ</t>
    </rPh>
    <rPh sb="31" eb="33">
      <t>レイワ</t>
    </rPh>
    <rPh sb="34" eb="36">
      <t>ネンド</t>
    </rPh>
    <rPh sb="39" eb="43">
      <t>コウエイキギョウ</t>
    </rPh>
    <rPh sb="43" eb="44">
      <t>ホウ</t>
    </rPh>
    <rPh sb="44" eb="46">
      <t>テキヨウ</t>
    </rPh>
    <rPh sb="47" eb="48">
      <t>トモナ</t>
    </rPh>
    <rPh sb="49" eb="53">
      <t>ウチキリケッサン</t>
    </rPh>
    <rPh sb="54" eb="56">
      <t>エイキョウ</t>
    </rPh>
    <rPh sb="65" eb="68">
      <t>ゼンネンド</t>
    </rPh>
    <rPh sb="69" eb="71">
      <t>ドウヨウ</t>
    </rPh>
    <rPh sb="72" eb="74">
      <t>ジョウケン</t>
    </rPh>
    <rPh sb="76" eb="83">
      <t>シュウエキテキシュウシヒリツ</t>
    </rPh>
    <rPh sb="90" eb="93">
      <t>ゼンネンド</t>
    </rPh>
    <rPh sb="103" eb="105">
      <t>ゲンショウ</t>
    </rPh>
    <rPh sb="107" eb="110">
      <t>タンネンド</t>
    </rPh>
    <rPh sb="111" eb="113">
      <t>シュウシ</t>
    </rPh>
    <rPh sb="114" eb="116">
      <t>アカジ</t>
    </rPh>
    <rPh sb="117" eb="118">
      <t>シメ</t>
    </rPh>
    <rPh sb="123" eb="126">
      <t>コンネンド</t>
    </rPh>
    <rPh sb="127" eb="129">
      <t>シセツ</t>
    </rPh>
    <rPh sb="130" eb="132">
      <t>シュウゼン</t>
    </rPh>
    <rPh sb="132" eb="133">
      <t>ヒ</t>
    </rPh>
    <rPh sb="134" eb="136">
      <t>ハッセイ</t>
    </rPh>
    <rPh sb="142" eb="145">
      <t>ソウヒヨウ</t>
    </rPh>
    <rPh sb="146" eb="148">
      <t>ゾウカ</t>
    </rPh>
    <rPh sb="155" eb="157">
      <t>ヨウイン</t>
    </rPh>
    <rPh sb="160" eb="162">
      <t>キギョウ</t>
    </rPh>
    <rPh sb="162" eb="163">
      <t>サイ</t>
    </rPh>
    <rPh sb="163" eb="165">
      <t>ザンダカ</t>
    </rPh>
    <rPh sb="165" eb="166">
      <t>タイ</t>
    </rPh>
    <rPh sb="166" eb="168">
      <t>ジギョウ</t>
    </rPh>
    <rPh sb="168" eb="170">
      <t>キボ</t>
    </rPh>
    <rPh sb="170" eb="172">
      <t>ヒリツ</t>
    </rPh>
    <rPh sb="178" eb="181">
      <t>ゼンネンド</t>
    </rPh>
    <rPh sb="192" eb="194">
      <t>ゲンショウ</t>
    </rPh>
    <rPh sb="201" eb="202">
      <t>ウチ</t>
    </rPh>
    <rPh sb="202" eb="203">
      <t>キリ</t>
    </rPh>
    <rPh sb="203" eb="205">
      <t>ケッサン</t>
    </rPh>
    <rPh sb="206" eb="208">
      <t>コウリョ</t>
    </rPh>
    <rPh sb="210" eb="212">
      <t>サンテイ</t>
    </rPh>
    <rPh sb="226" eb="229">
      <t>ゼンネンド</t>
    </rPh>
    <rPh sb="241" eb="243">
      <t>ゲンショウ</t>
    </rPh>
    <rPh sb="249" eb="250">
      <t>オモ</t>
    </rPh>
    <rPh sb="251" eb="254">
      <t>シヨウリョウ</t>
    </rPh>
    <rPh sb="254" eb="256">
      <t>シュウニュウ</t>
    </rPh>
    <rPh sb="257" eb="259">
      <t>ゾウカ</t>
    </rPh>
    <rPh sb="260" eb="262">
      <t>キギョウ</t>
    </rPh>
    <rPh sb="262" eb="263">
      <t>サイ</t>
    </rPh>
    <rPh sb="263" eb="265">
      <t>ザンダカ</t>
    </rPh>
    <rPh sb="266" eb="268">
      <t>ゲンショウ</t>
    </rPh>
    <rPh sb="279" eb="281">
      <t>ケイヒ</t>
    </rPh>
    <rPh sb="281" eb="283">
      <t>カイシュウ</t>
    </rPh>
    <rPh sb="283" eb="284">
      <t>リツ</t>
    </rPh>
    <rPh sb="285" eb="288">
      <t>ゼンネンド</t>
    </rPh>
    <rPh sb="299" eb="301">
      <t>ゲンショウ</t>
    </rPh>
    <rPh sb="313" eb="314">
      <t>ウチ</t>
    </rPh>
    <rPh sb="314" eb="315">
      <t>キリ</t>
    </rPh>
    <rPh sb="315" eb="317">
      <t>ケッサン</t>
    </rPh>
    <rPh sb="318" eb="320">
      <t>コウリョ</t>
    </rPh>
    <rPh sb="340" eb="342">
      <t>ゲンショウ</t>
    </rPh>
    <rPh sb="346" eb="349">
      <t>ゼンネンド</t>
    </rPh>
    <rPh sb="355" eb="358">
      <t>シュウゼンヒ</t>
    </rPh>
    <rPh sb="361" eb="363">
      <t>センエン</t>
    </rPh>
    <rPh sb="364" eb="366">
      <t>ゾウカ</t>
    </rPh>
    <rPh sb="366" eb="367">
      <t>トウ</t>
    </rPh>
    <rPh sb="370" eb="372">
      <t>オスイ</t>
    </rPh>
    <rPh sb="372" eb="374">
      <t>ショリ</t>
    </rPh>
    <rPh sb="374" eb="375">
      <t>ヒ</t>
    </rPh>
    <rPh sb="376" eb="378">
      <t>ゾウカ</t>
    </rPh>
    <rPh sb="379" eb="381">
      <t>ゲンイン</t>
    </rPh>
    <rPh sb="382" eb="383">
      <t>カンガ</t>
    </rPh>
    <rPh sb="390" eb="392">
      <t>オスイ</t>
    </rPh>
    <rPh sb="392" eb="394">
      <t>ショリ</t>
    </rPh>
    <rPh sb="394" eb="396">
      <t>ゲンカ</t>
    </rPh>
    <rPh sb="397" eb="400">
      <t>ゼンネンド</t>
    </rPh>
    <rPh sb="411" eb="413">
      <t>ゲンショウ</t>
    </rPh>
    <rPh sb="427" eb="431">
      <t>ウチキリケッサン</t>
    </rPh>
    <rPh sb="432" eb="434">
      <t>コウリョ</t>
    </rPh>
    <rPh sb="455" eb="457">
      <t>ゾウカ</t>
    </rPh>
    <rPh sb="462" eb="464">
      <t>ドウヨウ</t>
    </rPh>
    <rPh sb="465" eb="467">
      <t>オスイ</t>
    </rPh>
    <rPh sb="467" eb="469">
      <t>ショリ</t>
    </rPh>
    <rPh sb="469" eb="470">
      <t>ヒ</t>
    </rPh>
    <rPh sb="471" eb="473">
      <t>ゾウカ</t>
    </rPh>
    <rPh sb="474" eb="475">
      <t>オモ</t>
    </rPh>
    <rPh sb="476" eb="478">
      <t>ゲンイン</t>
    </rPh>
    <rPh sb="479" eb="480">
      <t>カンガ</t>
    </rPh>
    <rPh sb="486" eb="488">
      <t>コンカイ</t>
    </rPh>
    <rPh sb="489" eb="491">
      <t>ルイジ</t>
    </rPh>
    <rPh sb="491" eb="493">
      <t>ダンタイ</t>
    </rPh>
    <rPh sb="493" eb="495">
      <t>ヘイキン</t>
    </rPh>
    <rPh sb="496" eb="497">
      <t>コ</t>
    </rPh>
    <rPh sb="505" eb="507">
      <t>コンゴ</t>
    </rPh>
    <rPh sb="508" eb="510">
      <t>ケイヒ</t>
    </rPh>
    <rPh sb="510" eb="512">
      <t>サクゲン</t>
    </rPh>
    <rPh sb="513" eb="515">
      <t>タイサク</t>
    </rPh>
    <rPh sb="516" eb="517">
      <t>モト</t>
    </rPh>
    <rPh sb="632" eb="635">
      <t>ゼンネンド</t>
    </rPh>
    <rPh sb="645" eb="647">
      <t>ゲンショウ</t>
    </rPh>
    <rPh sb="654" eb="656">
      <t>ショリ</t>
    </rPh>
    <rPh sb="656" eb="658">
      <t>クイキ</t>
    </rPh>
    <rPh sb="658" eb="659">
      <t>ナイ</t>
    </rPh>
    <rPh sb="663" eb="666">
      <t>スイセンカ</t>
    </rPh>
    <rPh sb="666" eb="668">
      <t>ジンコウ</t>
    </rPh>
    <rPh sb="669" eb="671">
      <t>ゲンショウ</t>
    </rPh>
    <rPh sb="672" eb="674">
      <t>ハンエイ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</si>
</sst>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B4-4247-B0E0-F6547CB29AA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6FB4-4247-B0E0-F6547CB29AA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24.14</c:v>
                </c:pt>
                <c:pt idx="1">
                  <c:v>24.14</c:v>
                </c:pt>
                <c:pt idx="2">
                  <c:v>23.79</c:v>
                </c:pt>
                <c:pt idx="3">
                  <c:v>22.41</c:v>
                </c:pt>
                <c:pt idx="4">
                  <c:v>23.45</c:v>
                </c:pt>
              </c:numCache>
            </c:numRef>
          </c:val>
          <c:extLst>
            <c:ext xmlns:c16="http://schemas.microsoft.com/office/drawing/2014/chart" uri="{C3380CC4-5D6E-409C-BE32-E72D297353CC}">
              <c16:uniqueId val="{00000000-23CB-47CB-8DE3-9EE21E2AAB2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23CB-47CB-8DE3-9EE21E2AAB2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81.2</c:v>
                </c:pt>
                <c:pt idx="1">
                  <c:v>81.2</c:v>
                </c:pt>
                <c:pt idx="2">
                  <c:v>81.2</c:v>
                </c:pt>
                <c:pt idx="3">
                  <c:v>81.2</c:v>
                </c:pt>
                <c:pt idx="4">
                  <c:v>75.709999999999994</c:v>
                </c:pt>
              </c:numCache>
            </c:numRef>
          </c:val>
          <c:extLst>
            <c:ext xmlns:c16="http://schemas.microsoft.com/office/drawing/2014/chart" uri="{C3380CC4-5D6E-409C-BE32-E72D297353CC}">
              <c16:uniqueId val="{00000000-D131-4EF3-B5FD-D3E1E3568F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D131-4EF3-B5FD-D3E1E3568F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88.03</c:v>
                </c:pt>
                <c:pt idx="1">
                  <c:v>79.81</c:v>
                </c:pt>
                <c:pt idx="2">
                  <c:v>101.13</c:v>
                </c:pt>
                <c:pt idx="3">
                  <c:v>99.38</c:v>
                </c:pt>
                <c:pt idx="4">
                  <c:v>96.07</c:v>
                </c:pt>
              </c:numCache>
            </c:numRef>
          </c:val>
          <c:extLst>
            <c:ext xmlns:c16="http://schemas.microsoft.com/office/drawing/2014/chart" uri="{C3380CC4-5D6E-409C-BE32-E72D297353CC}">
              <c16:uniqueId val="{00000000-CFCC-4908-A359-DCEE0C826BE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CC-4908-A359-DCEE0C826BE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FA-4D3D-9FC7-CB82B172592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FA-4D3D-9FC7-CB82B172592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35-470B-B307-5D0ABA27DF7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35-470B-B307-5D0ABA27DF7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B1-456E-BBDF-CBC5D671BC1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B1-456E-BBDF-CBC5D671BC1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38-405B-AA57-B147090D6E0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38-405B-AA57-B147090D6E0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2189.94</c:v>
                </c:pt>
                <c:pt idx="1">
                  <c:v>1972.36</c:v>
                </c:pt>
                <c:pt idx="2">
                  <c:v>1529.17</c:v>
                </c:pt>
                <c:pt idx="3">
                  <c:v>1577.74</c:v>
                </c:pt>
                <c:pt idx="4">
                  <c:v>1366.14</c:v>
                </c:pt>
              </c:numCache>
            </c:numRef>
          </c:val>
          <c:extLst>
            <c:ext xmlns:c16="http://schemas.microsoft.com/office/drawing/2014/chart" uri="{C3380CC4-5D6E-409C-BE32-E72D297353CC}">
              <c16:uniqueId val="{00000000-B6B0-4DD5-86A1-E1DC3513765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B6B0-4DD5-86A1-E1DC3513765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67.91</c:v>
                </c:pt>
                <c:pt idx="1">
                  <c:v>52.95</c:v>
                </c:pt>
                <c:pt idx="2">
                  <c:v>107.83</c:v>
                </c:pt>
                <c:pt idx="3">
                  <c:v>100</c:v>
                </c:pt>
                <c:pt idx="4">
                  <c:v>86.59</c:v>
                </c:pt>
              </c:numCache>
            </c:numRef>
          </c:val>
          <c:extLst>
            <c:ext xmlns:c16="http://schemas.microsoft.com/office/drawing/2014/chart" uri="{C3380CC4-5D6E-409C-BE32-E72D297353CC}">
              <c16:uniqueId val="{00000000-F32D-43B2-AFBA-A45219F5F15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F32D-43B2-AFBA-A45219F5F15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310.99</c:v>
                </c:pt>
                <c:pt idx="1">
                  <c:v>401.2</c:v>
                </c:pt>
                <c:pt idx="2">
                  <c:v>211.25</c:v>
                </c:pt>
                <c:pt idx="3">
                  <c:v>236.28</c:v>
                </c:pt>
                <c:pt idx="4">
                  <c:v>217.06</c:v>
                </c:pt>
              </c:numCache>
            </c:numRef>
          </c:val>
          <c:extLst>
            <c:ext xmlns:c16="http://schemas.microsoft.com/office/drawing/2014/chart" uri="{C3380CC4-5D6E-409C-BE32-E72D297353CC}">
              <c16:uniqueId val="{00000000-1502-484B-BCC1-EDFEE5A34A7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1502-484B-BCC1-EDFEE5A34A7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4" zoomScaleNormal="94"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山梨県　富士河口湖町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4">
        <f>データ!S6</f>
        <v>26965</v>
      </c>
      <c r="AM8" s="44"/>
      <c r="AN8" s="44"/>
      <c r="AO8" s="44"/>
      <c r="AP8" s="44"/>
      <c r="AQ8" s="44"/>
      <c r="AR8" s="44"/>
      <c r="AS8" s="44"/>
      <c r="AT8" s="45">
        <f>データ!T6</f>
        <v>158.4</v>
      </c>
      <c r="AU8" s="45"/>
      <c r="AV8" s="45"/>
      <c r="AW8" s="45"/>
      <c r="AX8" s="45"/>
      <c r="AY8" s="45"/>
      <c r="AZ8" s="45"/>
      <c r="BA8" s="45"/>
      <c r="BB8" s="45">
        <f>データ!U6</f>
        <v>170.23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0.78</v>
      </c>
      <c r="Q10" s="45"/>
      <c r="R10" s="45"/>
      <c r="S10" s="45"/>
      <c r="T10" s="45"/>
      <c r="U10" s="45"/>
      <c r="V10" s="45"/>
      <c r="W10" s="45">
        <f>データ!Q6</f>
        <v>100.35</v>
      </c>
      <c r="X10" s="45"/>
      <c r="Y10" s="45"/>
      <c r="Z10" s="45"/>
      <c r="AA10" s="45"/>
      <c r="AB10" s="45"/>
      <c r="AC10" s="45"/>
      <c r="AD10" s="44">
        <f>データ!R6</f>
        <v>3850</v>
      </c>
      <c r="AE10" s="44"/>
      <c r="AF10" s="44"/>
      <c r="AG10" s="44"/>
      <c r="AH10" s="44"/>
      <c r="AI10" s="44"/>
      <c r="AJ10" s="44"/>
      <c r="AK10" s="2"/>
      <c r="AL10" s="44">
        <f>データ!V6</f>
        <v>210</v>
      </c>
      <c r="AM10" s="44"/>
      <c r="AN10" s="44"/>
      <c r="AO10" s="44"/>
      <c r="AP10" s="44"/>
      <c r="AQ10" s="44"/>
      <c r="AR10" s="44"/>
      <c r="AS10" s="44"/>
      <c r="AT10" s="45">
        <f>データ!W6</f>
        <v>0.25</v>
      </c>
      <c r="AU10" s="45"/>
      <c r="AV10" s="45"/>
      <c r="AW10" s="45"/>
      <c r="AX10" s="45"/>
      <c r="AY10" s="45"/>
      <c r="AZ10" s="45"/>
      <c r="BA10" s="45"/>
      <c r="BB10" s="45">
        <f>データ!X6</f>
        <v>840</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120</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44</v>
      </c>
      <c r="O86" s="12" t="str">
        <f>データ!EO6</f>
        <v>【0.11】</v>
      </c>
    </row>
  </sheetData>
  <sheetProtection algorithmName="SHA-512" hashValue="MSHeMH8z0a8iX5wQwL8MJvQ0lUFHObmmtCBd2zKk7Pz1oKLcYc+B6MLaugrOHxtrdhBEh91Dx94DZmiGQ7m5MQ==" saltValue="Oag6Q6JcCToXxji3MVnb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194301</v>
      </c>
      <c r="D6" s="19">
        <f t="shared" si="3"/>
        <v>47</v>
      </c>
      <c r="E6" s="19">
        <f t="shared" si="3"/>
        <v>17</v>
      </c>
      <c r="F6" s="19">
        <f t="shared" si="3"/>
        <v>4</v>
      </c>
      <c r="G6" s="19">
        <f t="shared" si="3"/>
        <v>0</v>
      </c>
      <c r="H6" s="19" t="str">
        <f t="shared" si="3"/>
        <v>山梨県　富士河口湖町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0.78</v>
      </c>
      <c r="Q6" s="20">
        <f t="shared" si="3"/>
        <v>100.35</v>
      </c>
      <c r="R6" s="20">
        <f t="shared" si="3"/>
        <v>3850</v>
      </c>
      <c r="S6" s="20">
        <f t="shared" si="3"/>
        <v>26965</v>
      </c>
      <c r="T6" s="20">
        <f t="shared" si="3"/>
        <v>158.4</v>
      </c>
      <c r="U6" s="20">
        <f t="shared" si="3"/>
        <v>170.23</v>
      </c>
      <c r="V6" s="20">
        <f t="shared" si="3"/>
        <v>210</v>
      </c>
      <c r="W6" s="20">
        <f t="shared" si="3"/>
        <v>0.25</v>
      </c>
      <c r="X6" s="20">
        <f t="shared" si="3"/>
        <v>840</v>
      </c>
      <c r="Y6" s="21">
        <f>IF(Y7="",NA(),Y7)</f>
        <v>88.03</v>
      </c>
      <c r="Z6" s="21">
        <f t="shared" ref="Z6:AH6" si="4">IF(Z7="",NA(),Z7)</f>
        <v>79.81</v>
      </c>
      <c r="AA6" s="21">
        <f t="shared" si="4"/>
        <v>101.13</v>
      </c>
      <c r="AB6" s="21">
        <f t="shared" si="4"/>
        <v>99.38</v>
      </c>
      <c r="AC6" s="21">
        <f t="shared" si="4"/>
        <v>96.07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2189.94</v>
      </c>
      <c r="BG6" s="21">
        <f t="shared" ref="BG6:BO6" si="7">IF(BG7="",NA(),BG7)</f>
        <v>1972.36</v>
      </c>
      <c r="BH6" s="21">
        <f t="shared" si="7"/>
        <v>1529.17</v>
      </c>
      <c r="BI6" s="21">
        <f t="shared" si="7"/>
        <v>1577.74</v>
      </c>
      <c r="BJ6" s="21">
        <f t="shared" si="7"/>
        <v>1366.14</v>
      </c>
      <c r="BK6" s="21">
        <f t="shared" si="7"/>
        <v>1206.79</v>
      </c>
      <c r="BL6" s="21">
        <f t="shared" si="7"/>
        <v>1258.43</v>
      </c>
      <c r="BM6" s="21">
        <f t="shared" si="7"/>
        <v>1163.75</v>
      </c>
      <c r="BN6" s="21">
        <f t="shared" si="7"/>
        <v>1195.47</v>
      </c>
      <c r="BO6" s="21">
        <f t="shared" si="7"/>
        <v>1168.69</v>
      </c>
      <c r="BP6" s="20" t="str">
        <f>IF(BP7="","",IF(BP7="-","【-】","【"&amp;SUBSTITUTE(TEXT(BP7,"#,##0.00"),"-","△")&amp;"】"))</f>
        <v>【1,156.82】</v>
      </c>
      <c r="BQ6" s="21">
        <f>IF(BQ7="",NA(),BQ7)</f>
        <v>67.91</v>
      </c>
      <c r="BR6" s="21">
        <f t="shared" ref="BR6:BZ6" si="8">IF(BR7="",NA(),BR7)</f>
        <v>52.95</v>
      </c>
      <c r="BS6" s="21">
        <f t="shared" si="8"/>
        <v>107.83</v>
      </c>
      <c r="BT6" s="21">
        <f t="shared" si="8"/>
        <v>100</v>
      </c>
      <c r="BU6" s="21">
        <f t="shared" si="8"/>
        <v>86.59</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310.99</v>
      </c>
      <c r="CC6" s="21">
        <f t="shared" ref="CC6:CK6" si="9">IF(CC7="",NA(),CC7)</f>
        <v>401.2</v>
      </c>
      <c r="CD6" s="21">
        <f t="shared" si="9"/>
        <v>211.25</v>
      </c>
      <c r="CE6" s="21">
        <f t="shared" si="9"/>
        <v>236.28</v>
      </c>
      <c r="CF6" s="21">
        <f t="shared" si="9"/>
        <v>217.06</v>
      </c>
      <c r="CG6" s="21">
        <f t="shared" si="9"/>
        <v>228.47</v>
      </c>
      <c r="CH6" s="21">
        <f t="shared" si="9"/>
        <v>224.88</v>
      </c>
      <c r="CI6" s="21">
        <f t="shared" si="9"/>
        <v>228.64</v>
      </c>
      <c r="CJ6" s="21">
        <f t="shared" si="9"/>
        <v>239.46</v>
      </c>
      <c r="CK6" s="21">
        <f t="shared" si="9"/>
        <v>233.15</v>
      </c>
      <c r="CL6" s="20" t="str">
        <f>IF(CL7="","",IF(CL7="-","【-】","【"&amp;SUBSTITUTE(TEXT(CL7,"#,##0.00"),"-","△")&amp;"】"))</f>
        <v>【215.73】</v>
      </c>
      <c r="CM6" s="21">
        <f>IF(CM7="",NA(),CM7)</f>
        <v>24.14</v>
      </c>
      <c r="CN6" s="21">
        <f t="shared" ref="CN6:CV6" si="10">IF(CN7="",NA(),CN7)</f>
        <v>24.14</v>
      </c>
      <c r="CO6" s="21">
        <f t="shared" si="10"/>
        <v>23.79</v>
      </c>
      <c r="CP6" s="21">
        <f t="shared" si="10"/>
        <v>22.41</v>
      </c>
      <c r="CQ6" s="21">
        <f t="shared" si="10"/>
        <v>23.45</v>
      </c>
      <c r="CR6" s="21">
        <f t="shared" si="10"/>
        <v>42.47</v>
      </c>
      <c r="CS6" s="21">
        <f t="shared" si="10"/>
        <v>42.4</v>
      </c>
      <c r="CT6" s="21">
        <f t="shared" si="10"/>
        <v>42.28</v>
      </c>
      <c r="CU6" s="21">
        <f t="shared" si="10"/>
        <v>41.06</v>
      </c>
      <c r="CV6" s="21">
        <f t="shared" si="10"/>
        <v>42.09</v>
      </c>
      <c r="CW6" s="20" t="str">
        <f>IF(CW7="","",IF(CW7="-","【-】","【"&amp;SUBSTITUTE(TEXT(CW7,"#,##0.00"),"-","△")&amp;"】"))</f>
        <v>【43.28】</v>
      </c>
      <c r="CX6" s="21">
        <f>IF(CX7="",NA(),CX7)</f>
        <v>81.2</v>
      </c>
      <c r="CY6" s="21">
        <f t="shared" ref="CY6:DG6" si="11">IF(CY7="",NA(),CY7)</f>
        <v>81.2</v>
      </c>
      <c r="CZ6" s="21">
        <f t="shared" si="11"/>
        <v>81.2</v>
      </c>
      <c r="DA6" s="21">
        <f t="shared" si="11"/>
        <v>81.2</v>
      </c>
      <c r="DB6" s="21">
        <f t="shared" si="11"/>
        <v>75.709999999999994</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2">
      <c r="A7" s="14"/>
      <c r="B7" s="23">
        <v>2023</v>
      </c>
      <c r="C7" s="23">
        <v>194301</v>
      </c>
      <c r="D7" s="23">
        <v>47</v>
      </c>
      <c r="E7" s="23">
        <v>17</v>
      </c>
      <c r="F7" s="23">
        <v>4</v>
      </c>
      <c r="G7" s="23">
        <v>0</v>
      </c>
      <c r="H7" s="23" t="s">
        <v>98</v>
      </c>
      <c r="I7" s="23" t="s">
        <v>99</v>
      </c>
      <c r="J7" s="23" t="s">
        <v>100</v>
      </c>
      <c r="K7" s="23" t="s">
        <v>101</v>
      </c>
      <c r="L7" s="23" t="s">
        <v>102</v>
      </c>
      <c r="M7" s="23" t="s">
        <v>103</v>
      </c>
      <c r="N7" s="24" t="s">
        <v>104</v>
      </c>
      <c r="O7" s="24" t="s">
        <v>105</v>
      </c>
      <c r="P7" s="24">
        <v>0.78</v>
      </c>
      <c r="Q7" s="24">
        <v>100.35</v>
      </c>
      <c r="R7" s="24">
        <v>3850</v>
      </c>
      <c r="S7" s="24">
        <v>26965</v>
      </c>
      <c r="T7" s="24">
        <v>158.4</v>
      </c>
      <c r="U7" s="24">
        <v>170.23</v>
      </c>
      <c r="V7" s="24">
        <v>210</v>
      </c>
      <c r="W7" s="24">
        <v>0.25</v>
      </c>
      <c r="X7" s="24">
        <v>840</v>
      </c>
      <c r="Y7" s="24">
        <v>88.03</v>
      </c>
      <c r="Z7" s="24">
        <v>79.81</v>
      </c>
      <c r="AA7" s="24">
        <v>101.13</v>
      </c>
      <c r="AB7" s="24">
        <v>99.38</v>
      </c>
      <c r="AC7" s="24">
        <v>96.07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2189.94</v>
      </c>
      <c r="BG7" s="24">
        <v>1972.36</v>
      </c>
      <c r="BH7" s="24">
        <v>1529.17</v>
      </c>
      <c r="BI7" s="24">
        <v>1577.74</v>
      </c>
      <c r="BJ7" s="24">
        <v>1366.14</v>
      </c>
      <c r="BK7" s="24">
        <v>1206.79</v>
      </c>
      <c r="BL7" s="24">
        <v>1258.43</v>
      </c>
      <c r="BM7" s="24">
        <v>1163.75</v>
      </c>
      <c r="BN7" s="24">
        <v>1195.47</v>
      </c>
      <c r="BO7" s="24">
        <v>1168.69</v>
      </c>
      <c r="BP7" s="24">
        <v>1156.82</v>
      </c>
      <c r="BQ7" s="24">
        <v>67.91</v>
      </c>
      <c r="BR7" s="24">
        <v>52.95</v>
      </c>
      <c r="BS7" s="24">
        <v>107.83</v>
      </c>
      <c r="BT7" s="24">
        <v>100</v>
      </c>
      <c r="BU7" s="24">
        <v>86.59</v>
      </c>
      <c r="BV7" s="24">
        <v>71.84</v>
      </c>
      <c r="BW7" s="24">
        <v>73.36</v>
      </c>
      <c r="BX7" s="24">
        <v>72.599999999999994</v>
      </c>
      <c r="BY7" s="24">
        <v>69.430000000000007</v>
      </c>
      <c r="BZ7" s="24">
        <v>70.709999999999994</v>
      </c>
      <c r="CA7" s="24">
        <v>75.33</v>
      </c>
      <c r="CB7" s="24">
        <v>310.99</v>
      </c>
      <c r="CC7" s="24">
        <v>401.2</v>
      </c>
      <c r="CD7" s="24">
        <v>211.25</v>
      </c>
      <c r="CE7" s="24">
        <v>236.28</v>
      </c>
      <c r="CF7" s="24">
        <v>217.06</v>
      </c>
      <c r="CG7" s="24">
        <v>228.47</v>
      </c>
      <c r="CH7" s="24">
        <v>224.88</v>
      </c>
      <c r="CI7" s="24">
        <v>228.64</v>
      </c>
      <c r="CJ7" s="24">
        <v>239.46</v>
      </c>
      <c r="CK7" s="24">
        <v>233.15</v>
      </c>
      <c r="CL7" s="24">
        <v>215.73</v>
      </c>
      <c r="CM7" s="24">
        <v>24.14</v>
      </c>
      <c r="CN7" s="24">
        <v>24.14</v>
      </c>
      <c r="CO7" s="24">
        <v>23.79</v>
      </c>
      <c r="CP7" s="24">
        <v>22.41</v>
      </c>
      <c r="CQ7" s="24">
        <v>23.45</v>
      </c>
      <c r="CR7" s="24">
        <v>42.47</v>
      </c>
      <c r="CS7" s="24">
        <v>42.4</v>
      </c>
      <c r="CT7" s="24">
        <v>42.28</v>
      </c>
      <c r="CU7" s="24">
        <v>41.06</v>
      </c>
      <c r="CV7" s="24">
        <v>42.09</v>
      </c>
      <c r="CW7" s="24">
        <v>43.28</v>
      </c>
      <c r="CX7" s="24">
        <v>81.2</v>
      </c>
      <c r="CY7" s="24">
        <v>81.2</v>
      </c>
      <c r="CZ7" s="24">
        <v>81.2</v>
      </c>
      <c r="DA7" s="24">
        <v>81.2</v>
      </c>
      <c r="DB7" s="24">
        <v>75.709999999999994</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2025-02-07T08:11:51Z</cp:lastPrinted>
  <dcterms:created xsi:type="dcterms:W3CDTF">2025-01-24T07:31:06Z</dcterms:created>
  <dcterms:modified xsi:type="dcterms:W3CDTF">2025-02-19T02:23:24Z</dcterms:modified>
  <cp:category/>
</cp:coreProperties>
</file>