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Q:\00229_市町村課\02\決算統計（公営企業）\R6\16★経営比較分析表★\05★HP公表R7.3.7\確定データ\174 特環\02法非適用\25富士河口湖町\"/>
    </mc:Choice>
  </mc:AlternateContent>
  <xr:revisionPtr revIDLastSave="0" documentId="13_ncr:1_{92434858-B5D1-4933-852D-7BB2D885CB92}" xr6:coauthVersionLast="47" xr6:coauthVersionMax="47" xr10:uidLastSave="{00000000-0000-0000-0000-000000000000}"/>
  <workbookProtection workbookAlgorithmName="SHA-512" workbookHashValue="2MLlI8O+1gnoi393sa/Z00Jdi1arNSvVoCFH0WKw9HHtYkat7MdaZRTqY7IoHhgNKAUPXVpFBwB6s1c5LxDIZA==" workbookSaltValue="UokSyp8AKwlVzOdc1u241A==" workbookSpinCount="100000" lockStructure="1"/>
  <bookViews>
    <workbookView xWindow="-108" yWindow="-108" windowWidth="30936" windowHeight="16776"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AL10" i="4" s="1"/>
  <c r="U6" i="5"/>
  <c r="BB8" i="4" s="1"/>
  <c r="T6" i="5"/>
  <c r="S6" i="5"/>
  <c r="AL8" i="4" s="1"/>
  <c r="R6" i="5"/>
  <c r="Q6" i="5"/>
  <c r="W10" i="4" s="1"/>
  <c r="P6" i="5"/>
  <c r="O6" i="5"/>
  <c r="I10" i="4" s="1"/>
  <c r="N6" i="5"/>
  <c r="B10" i="4" s="1"/>
  <c r="M6" i="5"/>
  <c r="L6" i="5"/>
  <c r="W8" i="4" s="1"/>
  <c r="K6" i="5"/>
  <c r="P8" i="4" s="1"/>
  <c r="J6" i="5"/>
  <c r="I8" i="4" s="1"/>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H86" i="4"/>
  <c r="E86" i="4"/>
  <c r="AD10" i="4"/>
  <c r="P10" i="4"/>
  <c r="AT8" i="4"/>
  <c r="AD8" i="4"/>
  <c r="B8" i="4"/>
</calcChain>
</file>

<file path=xl/sharedStrings.xml><?xml version="1.0" encoding="utf-8"?>
<sst xmlns="http://schemas.openxmlformats.org/spreadsheetml/2006/main" count="236" uniqueCount="121">
  <si>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</si>
  <si>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</si>
  <si>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</si>
  <si>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</si>
  <si>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</si>
  <si>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</si>
  <si>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</si>
  <si>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</si>
  <si>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</si>
  <si>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</si>
  <si>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</si>
  <si>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</si>
  <si>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</si>
  <si>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</si>
  <si>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</si>
  <si>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</si>
  <si>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</si>
  <si>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</si>
  <si>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</si>
  <si>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</si>
  <si>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</si>
  <si>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</si>
  <si>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</si>
  <si>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</si>
  <si>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</si>
  <si>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</si>
  <si>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</si>
  <si>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</si>
  <si>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</si>
  <si>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</si>
  <si>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</si>
  <si>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</si>
  <si>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</si>
  <si>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</si>
  <si>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</si>
  <si>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</si>
  <si>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</si>
  <si>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</si>
  <si>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</si>
  <si>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</si>
  <si>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</si>
  <si>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</si>
  <si>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</si>
  <si>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</si>
  <si>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</si>
  <si>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</si>
  <si>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</si>
  <si>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</si>
  <si>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</si>
  <si>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</si>
  <si>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</si>
  <si>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</si>
  <si>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</si>
  <si>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</si>
  <si>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</si>
  <si>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</si>
  <si>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</si>
  <si>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</si>
  <si>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</si>
  <si>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</si>
  <si>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</si>
  <si>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</si>
  <si>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</si>
  <si>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</si>
  <si>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</si>
  <si>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</si>
  <si>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</si>
  <si>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</si>
  <si>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</si>
  <si>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</si>
  <si>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</si>
  <si>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</si>
  <si>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</si>
  <si>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</si>
  <si>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</si>
  <si>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</si>
  <si>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</si>
  <si>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</si>
  <si>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</si>
  <si>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</si>
  <si>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</si>
  <si>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</si>
  <si>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</si>
  <si>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</si>
  <si>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</si>
  <si>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</si>
  <si>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</si>
  <si>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</si>
  <si>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</si>
  <si>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</si>
  <si>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</si>
  <si>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</si>
  <si>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</si>
  <si>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</si>
  <si>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</si>
  <si>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</si>
  <si>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</si>
  <si>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</si>
  <si>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富士河口湖町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</si>
  <si>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</si>
  <si>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</si>
  <si>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</si>
  <si>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</si>
  <si>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</si>
  <si>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</si>
  <si>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</si>
  <si>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</si>
  <si>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</si>
  <si>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</si>
  <si>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</si>
  <si>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</si>
  <si>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</si>
  <si>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</si>
  <si>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</si>
  <si>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</si>
  <si>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</si>
  <si>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"R"dd</t>
    <phoneticPr fontId="4"/>
  </si>
  <si>
    <t>←書式設定</t>
    <rPh sb="1" eb="3">
      <t>ショシキ</t>
    </rPh>
    <rPh sb="3" eb="5">
      <t>セッテイ</t>
    </rPh>
    <phoneticPr fontId="4"/>
  </si>
  <si>
    <t>当該施設は供用開始が平成11年度と比較的新しく、現状では老朽化対策は実施していない。
将来に備え、計画的な更新及び維持管理を実施していく必要がある。</t>
    <phoneticPr fontId="4"/>
  </si>
  <si>
    <t>前年度からの汚水処理費の増加によって、多くの項目で数値の悪化が見られた。収入・支出とも大幅な増減はないが、母数が大きくないため影響が表れやすいとみられる。
今後は赤字の解消・独立採算の達成に向けて普及促進及び料金改定、経費の削減が求められる。また、将来の更新期に備え、各施設の維持管理を計画的に実施できるよう準備しておく必要がある。このほか、長期的には地区の人口の推移等にも鑑みて、施設規模等についても検討し、経営の効率化の方法を探っていくことも考えられる。</t>
    <rPh sb="92" eb="94">
      <t>タッセイ</t>
    </rPh>
    <rPh sb="95" eb="96">
      <t>ム</t>
    </rPh>
    <rPh sb="98" eb="100">
      <t>フキュウ</t>
    </rPh>
    <rPh sb="100" eb="102">
      <t>ソクシン</t>
    </rPh>
    <rPh sb="102" eb="103">
      <t>オヨ</t>
    </rPh>
    <rPh sb="104" eb="106">
      <t>リョウキン</t>
    </rPh>
    <rPh sb="106" eb="108">
      <t>カイテイ</t>
    </rPh>
    <rPh sb="109" eb="111">
      <t>ケイヒ</t>
    </rPh>
    <rPh sb="112" eb="114">
      <t>サクゲン</t>
    </rPh>
    <rPh sb="115" eb="116">
      <t>モト</t>
    </rPh>
    <rPh sb="124" eb="126">
      <t>ショウライ</t>
    </rPh>
    <rPh sb="127" eb="130">
      <t>コウシンキ</t>
    </rPh>
    <rPh sb="131" eb="132">
      <t>ソナ</t>
    </rPh>
    <rPh sb="134" eb="137">
      <t>カクシセツ</t>
    </rPh>
    <rPh sb="138" eb="140">
      <t>イジ</t>
    </rPh>
    <rPh sb="140" eb="142">
      <t>カンリ</t>
    </rPh>
    <rPh sb="143" eb="146">
      <t>ケイカクテキ</t>
    </rPh>
    <rPh sb="147" eb="149">
      <t>ジッシ</t>
    </rPh>
    <rPh sb="154" eb="156">
      <t>ジュンビ</t>
    </rPh>
    <rPh sb="160" eb="162">
      <t>ヒツヨウ</t>
    </rPh>
    <rPh sb="171" eb="174">
      <t>チョウキテキ</t>
    </rPh>
    <rPh sb="176" eb="178">
      <t>チク</t>
    </rPh>
    <rPh sb="179" eb="181">
      <t>ジンコウ</t>
    </rPh>
    <rPh sb="182" eb="184">
      <t>スイイ</t>
    </rPh>
    <rPh sb="184" eb="185">
      <t>トウ</t>
    </rPh>
    <rPh sb="187" eb="188">
      <t>カンガ</t>
    </rPh>
    <rPh sb="191" eb="193">
      <t>シセツ</t>
    </rPh>
    <rPh sb="193" eb="195">
      <t>キボ</t>
    </rPh>
    <rPh sb="195" eb="196">
      <t>トウ</t>
    </rPh>
    <rPh sb="201" eb="203">
      <t>ケントウ</t>
    </rPh>
    <rPh sb="205" eb="207">
      <t>ケイエイ</t>
    </rPh>
    <rPh sb="208" eb="211">
      <t>コウリツカ</t>
    </rPh>
    <rPh sb="212" eb="214">
      <t>ホウホウ</t>
    </rPh>
    <rPh sb="215" eb="216">
      <t>サグ</t>
    </rPh>
    <rPh sb="223" eb="224">
      <t>カンガ</t>
    </rPh>
    <phoneticPr fontId="4"/>
  </si>
  <si>
    <t>①収益的収支比率は前年度から3.31ポイント減少したが、これは令和6年度からの公営企業法適用に伴う打切決算の影響によるものである。前年度と同様の条件では収益的収支比率は97.47と前年度から1.4ポイントの減少で、単年度の収支で赤字を示している。今年度は施設の修繕費が発生するなどして総費用が増加したことなどが要因。
④企業債残高対事業規模比率についても、前年度から211.6ポイント減少した。こちらも打切決算を考慮して算定すると1123.57となり、前年度から454.17ポイント減少した。これは主に使用料収入の増加と企業債残高の減少によるものである。
⑤経費回収率は前年度から13.41ポイント減少し86.59となったが、打切決算を考慮すると93.11となり6.89ポイントの減少だった。前年度にはなかった修繕費819千円の増加等による汚水処理費の増加が原因と考えられる。
⑥汚水処理原価は前年度から19.22ポイント減少して217.06となったが、打切決算を考慮すると245.45となり、9.17ポイント増加した。⑤と同様に汚水処理費の増加が主な原因と考えられるが、今回で類似団体平均を超えたこともあり、今後の経費削減の対策が求められる。
⑦施設利用率については概ね横ばいであるが、類似団体平均との比較では依然として低い状態が続いている。当該施設の処理区域である精進地区の人口は減少傾向であり、効率的な運用のための取り組みを検討する余地がある。
⑧水洗化率は前年度から5.49ポイント減少したが、これは処理区域内における水洗化人口の減少が反映されたものである。普及啓発等により接続世帯の増加を目指していく。</t>
    <rPh sb="1" eb="4">
      <t>シュウエキテキ</t>
    </rPh>
    <rPh sb="4" eb="6">
      <t>シュウシ</t>
    </rPh>
    <rPh sb="6" eb="8">
      <t>ヒリツ</t>
    </rPh>
    <rPh sb="9" eb="12">
      <t>ゼンネンド</t>
    </rPh>
    <rPh sb="22" eb="24">
      <t>ゲンショウ</t>
    </rPh>
    <rPh sb="31" eb="33">
      <t>レイワ</t>
    </rPh>
    <rPh sb="34" eb="36">
      <t>ネンド</t>
    </rPh>
    <rPh sb="39" eb="43">
      <t>コウエイキギョウ</t>
    </rPh>
    <rPh sb="43" eb="44">
      <t>ホウ</t>
    </rPh>
    <rPh sb="44" eb="46">
      <t>テキヨウ</t>
    </rPh>
    <rPh sb="47" eb="48">
      <t>トモナ</t>
    </rPh>
    <rPh sb="49" eb="53">
      <t>ウチキリケッサン</t>
    </rPh>
    <rPh sb="54" eb="56">
      <t>エイキョウ</t>
    </rPh>
    <rPh sb="65" eb="68">
      <t>ゼンネンド</t>
    </rPh>
    <rPh sb="69" eb="71">
      <t>ドウヨウ</t>
    </rPh>
    <rPh sb="72" eb="74">
      <t>ジョウケン</t>
    </rPh>
    <rPh sb="76" eb="83">
      <t>シュウエキテキシュウシヒリツ</t>
    </rPh>
    <rPh sb="90" eb="93">
      <t>ゼンネンド</t>
    </rPh>
    <rPh sb="103" eb="105">
      <t>ゲンショウ</t>
    </rPh>
    <rPh sb="107" eb="110">
      <t>タンネンド</t>
    </rPh>
    <rPh sb="111" eb="113">
      <t>シュウシ</t>
    </rPh>
    <rPh sb="114" eb="116">
      <t>アカジ</t>
    </rPh>
    <rPh sb="117" eb="118">
      <t>シメ</t>
    </rPh>
    <rPh sb="123" eb="126">
      <t>コンネンド</t>
    </rPh>
    <rPh sb="127" eb="129">
      <t>シセツ</t>
    </rPh>
    <rPh sb="130" eb="132">
      <t>シュウゼン</t>
    </rPh>
    <rPh sb="132" eb="133">
      <t>ヒ</t>
    </rPh>
    <rPh sb="134" eb="136">
      <t>ハッセイ</t>
    </rPh>
    <rPh sb="142" eb="145">
      <t>ソウヒヨウ</t>
    </rPh>
    <rPh sb="146" eb="148">
      <t>ゾウカ</t>
    </rPh>
    <rPh sb="155" eb="157">
      <t>ヨウイン</t>
    </rPh>
    <rPh sb="160" eb="162">
      <t>キギョウ</t>
    </rPh>
    <rPh sb="162" eb="163">
      <t>サイ</t>
    </rPh>
    <rPh sb="163" eb="165">
      <t>ザンダカ</t>
    </rPh>
    <rPh sb="165" eb="166">
      <t>タイ</t>
    </rPh>
    <rPh sb="166" eb="168">
      <t>ジギョウ</t>
    </rPh>
    <rPh sb="168" eb="170">
      <t>キボ</t>
    </rPh>
    <rPh sb="170" eb="172">
      <t>ヒリツ</t>
    </rPh>
    <rPh sb="178" eb="181">
      <t>ゼンネンド</t>
    </rPh>
    <rPh sb="192" eb="194">
      <t>ゲンショウ</t>
    </rPh>
    <rPh sb="201" eb="202">
      <t>ウチ</t>
    </rPh>
    <rPh sb="202" eb="203">
      <t>キリ</t>
    </rPh>
    <rPh sb="203" eb="205">
      <t>ケッサン</t>
    </rPh>
    <rPh sb="206" eb="208">
      <t>コウリョ</t>
    </rPh>
    <rPh sb="210" eb="212">
      <t>サンテイ</t>
    </rPh>
    <rPh sb="226" eb="229">
      <t>ゼンネンド</t>
    </rPh>
    <rPh sb="241" eb="243">
      <t>ゲンショウ</t>
    </rPh>
    <rPh sb="249" eb="250">
      <t>オモ</t>
    </rPh>
    <rPh sb="251" eb="254">
      <t>シヨウリョウ</t>
    </rPh>
    <rPh sb="254" eb="256">
      <t>シュウニュウ</t>
    </rPh>
    <rPh sb="257" eb="259">
      <t>ゾウカ</t>
    </rPh>
    <rPh sb="260" eb="262">
      <t>キギョウ</t>
    </rPh>
    <rPh sb="262" eb="263">
      <t>サイ</t>
    </rPh>
    <rPh sb="263" eb="265">
      <t>ザンダカ</t>
    </rPh>
    <rPh sb="266" eb="268">
      <t>ゲンショウ</t>
    </rPh>
    <rPh sb="279" eb="281">
      <t>ケイヒ</t>
    </rPh>
    <rPh sb="281" eb="283">
      <t>カイシュウ</t>
    </rPh>
    <rPh sb="283" eb="284">
      <t>リツ</t>
    </rPh>
    <rPh sb="285" eb="288">
      <t>ゼンネンド</t>
    </rPh>
    <rPh sb="299" eb="301">
      <t>ゲンショウ</t>
    </rPh>
    <rPh sb="313" eb="314">
      <t>ウチ</t>
    </rPh>
    <rPh sb="314" eb="315">
      <t>キリ</t>
    </rPh>
    <rPh sb="315" eb="317">
      <t>ケッサン</t>
    </rPh>
    <rPh sb="318" eb="320">
      <t>コウリョ</t>
    </rPh>
    <rPh sb="340" eb="342">
      <t>ゲンショウ</t>
    </rPh>
    <rPh sb="346" eb="349">
      <t>ゼンネンド</t>
    </rPh>
    <rPh sb="355" eb="358">
      <t>シュウゼンヒ</t>
    </rPh>
    <rPh sb="361" eb="363">
      <t>センエン</t>
    </rPh>
    <rPh sb="364" eb="366">
      <t>ゾウカ</t>
    </rPh>
    <rPh sb="366" eb="367">
      <t>トウ</t>
    </rPh>
    <rPh sb="370" eb="372">
      <t>オスイ</t>
    </rPh>
    <rPh sb="372" eb="374">
      <t>ショリ</t>
    </rPh>
    <rPh sb="374" eb="375">
      <t>ヒ</t>
    </rPh>
    <rPh sb="376" eb="378">
      <t>ゾウカ</t>
    </rPh>
    <rPh sb="379" eb="381">
      <t>ゲンイン</t>
    </rPh>
    <rPh sb="382" eb="383">
      <t>カンガ</t>
    </rPh>
    <rPh sb="390" eb="392">
      <t>オスイ</t>
    </rPh>
    <rPh sb="392" eb="394">
      <t>ショリ</t>
    </rPh>
    <rPh sb="394" eb="396">
      <t>ゲンカ</t>
    </rPh>
    <rPh sb="397" eb="400">
      <t>ゼンネンド</t>
    </rPh>
    <rPh sb="411" eb="413">
      <t>ゲンショウ</t>
    </rPh>
    <rPh sb="427" eb="431">
      <t>ウチキリケッサン</t>
    </rPh>
    <rPh sb="432" eb="434">
      <t>コウリョ</t>
    </rPh>
    <rPh sb="455" eb="457">
      <t>ゾウカ</t>
    </rPh>
    <rPh sb="462" eb="464">
      <t>ドウヨウ</t>
    </rPh>
    <rPh sb="465" eb="467">
      <t>オスイ</t>
    </rPh>
    <rPh sb="467" eb="469">
      <t>ショリ</t>
    </rPh>
    <rPh sb="469" eb="470">
      <t>ヒ</t>
    </rPh>
    <rPh sb="471" eb="473">
      <t>ゾウカ</t>
    </rPh>
    <rPh sb="474" eb="475">
      <t>オモ</t>
    </rPh>
    <rPh sb="476" eb="478">
      <t>ゲンイン</t>
    </rPh>
    <rPh sb="479" eb="480">
      <t>カンガ</t>
    </rPh>
    <rPh sb="486" eb="488">
      <t>コンカイ</t>
    </rPh>
    <rPh sb="489" eb="491">
      <t>ルイジ</t>
    </rPh>
    <rPh sb="491" eb="493">
      <t>ダンタイ</t>
    </rPh>
    <rPh sb="493" eb="495">
      <t>ヘイキン</t>
    </rPh>
    <rPh sb="496" eb="497">
      <t>コ</t>
    </rPh>
    <rPh sb="505" eb="507">
      <t>コンゴ</t>
    </rPh>
    <rPh sb="508" eb="510">
      <t>ケイヒ</t>
    </rPh>
    <rPh sb="510" eb="512">
      <t>サクゲン</t>
    </rPh>
    <rPh sb="513" eb="515">
      <t>タイサク</t>
    </rPh>
    <rPh sb="516" eb="517">
      <t>モト</t>
    </rPh>
    <rPh sb="632" eb="635">
      <t>ゼンネンド</t>
    </rPh>
    <rPh sb="645" eb="647">
      <t>ゲンショウ</t>
    </rPh>
    <rPh sb="654" eb="656">
      <t>ショリ</t>
    </rPh>
    <rPh sb="656" eb="658">
      <t>クイキ</t>
    </rPh>
    <rPh sb="658" eb="659">
      <t>ナイ</t>
    </rPh>
    <rPh sb="663" eb="666">
      <t>スイセンカ</t>
    </rPh>
    <rPh sb="666" eb="668">
      <t>ジンコウ</t>
    </rPh>
    <rPh sb="669" eb="671">
      <t>ゲンショウ</t>
    </rPh>
    <rPh sb="672" eb="674">
      <t>ハンエイ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</si>
</sst>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FB4-4247-B0E0-F6547CB29AAC}"/>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0.36</c:v>
                </c:pt>
                <c:pt idx="1">
                  <c:v>0.39</c:v>
                </c:pt>
                <c:pt idx="2">
                  <c:v>0.1</c:v>
                </c:pt>
                <c:pt idx="3">
                  <c:v>0.08</c:v>
                </c:pt>
                <c:pt idx="4">
                  <c:v>0.06</c:v>
                </c:pt>
              </c:numCache>
            </c:numRef>
          </c:val>
          <c:smooth val="0"/>
          <c:extLst>
            <c:ext xmlns:c16="http://schemas.microsoft.com/office/drawing/2014/chart" uri="{C3380CC4-5D6E-409C-BE32-E72D297353CC}">
              <c16:uniqueId val="{00000001-6FB4-4247-B0E0-F6547CB29AAC}"/>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88.03</c:v>
                </c:pt>
                <c:pt idx="1">
                  <c:v>79.81</c:v>
                </c:pt>
                <c:pt idx="2">
                  <c:v>101.13</c:v>
                </c:pt>
                <c:pt idx="3">
                  <c:v>99.38</c:v>
                </c:pt>
                <c:pt idx="4">
                  <c:v>96.07</c:v>
                </c:pt>
              </c:numCache>
            </c:numRef>
          </c:val>
          <c:extLst>
            <c:ext xmlns:c16="http://schemas.microsoft.com/office/drawing/2014/chart" uri="{C3380CC4-5D6E-409C-BE32-E72D297353CC}">
              <c16:uniqueId val="{00000000-CFCC-4908-A359-DCEE0C826BE9}"/>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FCC-4908-A359-DCEE0C826BE9}"/>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9FA-4D3D-9FC7-CB82B172592D}"/>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9FA-4D3D-9FC7-CB82B172592D}"/>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835-470B-B307-5D0ABA27DF75}"/>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835-470B-B307-5D0ABA27DF75}"/>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7B1-456E-BBDF-CBC5D671BC13}"/>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7B1-456E-BBDF-CBC5D671BC13}"/>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338-405B-AA57-B147090D6E06}"/>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338-405B-AA57-B147090D6E06}"/>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2189.94</c:v>
                </c:pt>
                <c:pt idx="1">
                  <c:v>1972.36</c:v>
                </c:pt>
                <c:pt idx="2">
                  <c:v>1529.17</c:v>
                </c:pt>
                <c:pt idx="3">
                  <c:v>1577.74</c:v>
                </c:pt>
                <c:pt idx="4">
                  <c:v>1366.14</c:v>
                </c:pt>
              </c:numCache>
            </c:numRef>
          </c:val>
          <c:extLst>
            <c:ext xmlns:c16="http://schemas.microsoft.com/office/drawing/2014/chart" uri="{C3380CC4-5D6E-409C-BE32-E72D297353CC}">
              <c16:uniqueId val="{00000000-B6B0-4DD5-86A1-E1DC35137654}"/>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1206.79</c:v>
                </c:pt>
                <c:pt idx="1">
                  <c:v>1258.43</c:v>
                </c:pt>
                <c:pt idx="2">
                  <c:v>1163.75</c:v>
                </c:pt>
                <c:pt idx="3">
                  <c:v>1195.47</c:v>
                </c:pt>
                <c:pt idx="4">
                  <c:v>1168.69</c:v>
                </c:pt>
              </c:numCache>
            </c:numRef>
          </c:val>
          <c:smooth val="0"/>
          <c:extLst>
            <c:ext xmlns:c16="http://schemas.microsoft.com/office/drawing/2014/chart" uri="{C3380CC4-5D6E-409C-BE32-E72D297353CC}">
              <c16:uniqueId val="{00000001-B6B0-4DD5-86A1-E1DC35137654}"/>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67.91</c:v>
                </c:pt>
                <c:pt idx="1">
                  <c:v>52.95</c:v>
                </c:pt>
                <c:pt idx="2">
                  <c:v>107.83</c:v>
                </c:pt>
                <c:pt idx="3">
                  <c:v>100</c:v>
                </c:pt>
                <c:pt idx="4">
                  <c:v>86.59</c:v>
                </c:pt>
              </c:numCache>
            </c:numRef>
          </c:val>
          <c:extLst>
            <c:ext xmlns:c16="http://schemas.microsoft.com/office/drawing/2014/chart" uri="{C3380CC4-5D6E-409C-BE32-E72D297353CC}">
              <c16:uniqueId val="{00000000-F32D-43B2-AFBA-A45219F5F15D}"/>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71.84</c:v>
                </c:pt>
                <c:pt idx="1">
                  <c:v>73.36</c:v>
                </c:pt>
                <c:pt idx="2">
                  <c:v>72.599999999999994</c:v>
                </c:pt>
                <c:pt idx="3">
                  <c:v>69.430000000000007</c:v>
                </c:pt>
                <c:pt idx="4">
                  <c:v>70.709999999999994</c:v>
                </c:pt>
              </c:numCache>
            </c:numRef>
          </c:val>
          <c:smooth val="0"/>
          <c:extLst>
            <c:ext xmlns:c16="http://schemas.microsoft.com/office/drawing/2014/chart" uri="{C3380CC4-5D6E-409C-BE32-E72D297353CC}">
              <c16:uniqueId val="{00000001-F32D-43B2-AFBA-A45219F5F15D}"/>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310.99</c:v>
                </c:pt>
                <c:pt idx="1">
                  <c:v>401.2</c:v>
                </c:pt>
                <c:pt idx="2">
                  <c:v>211.25</c:v>
                </c:pt>
                <c:pt idx="3">
                  <c:v>236.28</c:v>
                </c:pt>
                <c:pt idx="4">
                  <c:v>217.06</c:v>
                </c:pt>
              </c:numCache>
            </c:numRef>
          </c:val>
          <c:extLst>
            <c:ext xmlns:c16="http://schemas.microsoft.com/office/drawing/2014/chart" uri="{C3380CC4-5D6E-409C-BE32-E72D297353CC}">
              <c16:uniqueId val="{00000000-1502-484B-BCC1-EDFEE5A34A7F}"/>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228.47</c:v>
                </c:pt>
                <c:pt idx="1">
                  <c:v>224.88</c:v>
                </c:pt>
                <c:pt idx="2">
                  <c:v>228.64</c:v>
                </c:pt>
                <c:pt idx="3">
                  <c:v>239.46</c:v>
                </c:pt>
                <c:pt idx="4">
                  <c:v>233.15</c:v>
                </c:pt>
              </c:numCache>
            </c:numRef>
          </c:val>
          <c:smooth val="0"/>
          <c:extLst>
            <c:ext xmlns:c16="http://schemas.microsoft.com/office/drawing/2014/chart" uri="{C3380CC4-5D6E-409C-BE32-E72D297353CC}">
              <c16:uniqueId val="{00000001-1502-484B-BCC1-EDFEE5A34A7F}"/>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24.14</c:v>
                </c:pt>
                <c:pt idx="1">
                  <c:v>24.14</c:v>
                </c:pt>
                <c:pt idx="2">
                  <c:v>23.79</c:v>
                </c:pt>
                <c:pt idx="3">
                  <c:v>22.41</c:v>
                </c:pt>
                <c:pt idx="4">
                  <c:v>23.45</c:v>
                </c:pt>
              </c:numCache>
            </c:numRef>
          </c:val>
          <c:extLst>
            <c:ext xmlns:c16="http://schemas.microsoft.com/office/drawing/2014/chart" uri="{C3380CC4-5D6E-409C-BE32-E72D297353CC}">
              <c16:uniqueId val="{00000000-23CB-47CB-8DE3-9EE21E2AAB2A}"/>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42.47</c:v>
                </c:pt>
                <c:pt idx="1">
                  <c:v>42.4</c:v>
                </c:pt>
                <c:pt idx="2">
                  <c:v>42.28</c:v>
                </c:pt>
                <c:pt idx="3">
                  <c:v>41.06</c:v>
                </c:pt>
                <c:pt idx="4">
                  <c:v>42.09</c:v>
                </c:pt>
              </c:numCache>
            </c:numRef>
          </c:val>
          <c:smooth val="0"/>
          <c:extLst>
            <c:ext xmlns:c16="http://schemas.microsoft.com/office/drawing/2014/chart" uri="{C3380CC4-5D6E-409C-BE32-E72D297353CC}">
              <c16:uniqueId val="{00000001-23CB-47CB-8DE3-9EE21E2AAB2A}"/>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81.2</c:v>
                </c:pt>
                <c:pt idx="1">
                  <c:v>81.2</c:v>
                </c:pt>
                <c:pt idx="2">
                  <c:v>81.2</c:v>
                </c:pt>
                <c:pt idx="3">
                  <c:v>81.2</c:v>
                </c:pt>
                <c:pt idx="4">
                  <c:v>75.709999999999994</c:v>
                </c:pt>
              </c:numCache>
            </c:numRef>
          </c:val>
          <c:extLst>
            <c:ext xmlns:c16="http://schemas.microsoft.com/office/drawing/2014/chart" uri="{C3380CC4-5D6E-409C-BE32-E72D297353CC}">
              <c16:uniqueId val="{00000000-D131-4EF3-B5FD-D3E1E3568F7C}"/>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83.75</c:v>
                </c:pt>
                <c:pt idx="1">
                  <c:v>84.19</c:v>
                </c:pt>
                <c:pt idx="2">
                  <c:v>84.34</c:v>
                </c:pt>
                <c:pt idx="3">
                  <c:v>84.34</c:v>
                </c:pt>
                <c:pt idx="4">
                  <c:v>84.73</c:v>
                </c:pt>
              </c:numCache>
            </c:numRef>
          </c:val>
          <c:smooth val="0"/>
          <c:extLst>
            <c:ext xmlns:c16="http://schemas.microsoft.com/office/drawing/2014/chart" uri="{C3380CC4-5D6E-409C-BE32-E72D297353CC}">
              <c16:uniqueId val="{00000001-D131-4EF3-B5FD-D3E1E3568F7C}"/>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94" zoomScaleNormal="94"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7" t="str">
        <f>データ!H6</f>
        <v>山梨県　富士河口湖町</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0" t="s">
        <v>1</v>
      </c>
      <c r="C7" s="50"/>
      <c r="D7" s="50"/>
      <c r="E7" s="50"/>
      <c r="F7" s="50"/>
      <c r="G7" s="50"/>
      <c r="H7" s="50"/>
      <c r="I7" s="50" t="s">
        <v>2</v>
      </c>
      <c r="J7" s="50"/>
      <c r="K7" s="50"/>
      <c r="L7" s="50"/>
      <c r="M7" s="50"/>
      <c r="N7" s="50"/>
      <c r="O7" s="50"/>
      <c r="P7" s="50" t="s">
        <v>3</v>
      </c>
      <c r="Q7" s="50"/>
      <c r="R7" s="50"/>
      <c r="S7" s="50"/>
      <c r="T7" s="50"/>
      <c r="U7" s="50"/>
      <c r="V7" s="50"/>
      <c r="W7" s="50" t="s">
        <v>4</v>
      </c>
      <c r="X7" s="50"/>
      <c r="Y7" s="50"/>
      <c r="Z7" s="50"/>
      <c r="AA7" s="50"/>
      <c r="AB7" s="50"/>
      <c r="AC7" s="50"/>
      <c r="AD7" s="50" t="s">
        <v>5</v>
      </c>
      <c r="AE7" s="50"/>
      <c r="AF7" s="50"/>
      <c r="AG7" s="50"/>
      <c r="AH7" s="50"/>
      <c r="AI7" s="50"/>
      <c r="AJ7" s="50"/>
      <c r="AK7" s="3"/>
      <c r="AL7" s="50" t="s">
        <v>6</v>
      </c>
      <c r="AM7" s="50"/>
      <c r="AN7" s="50"/>
      <c r="AO7" s="50"/>
      <c r="AP7" s="50"/>
      <c r="AQ7" s="50"/>
      <c r="AR7" s="50"/>
      <c r="AS7" s="50"/>
      <c r="AT7" s="50" t="s">
        <v>7</v>
      </c>
      <c r="AU7" s="50"/>
      <c r="AV7" s="50"/>
      <c r="AW7" s="50"/>
      <c r="AX7" s="50"/>
      <c r="AY7" s="50"/>
      <c r="AZ7" s="50"/>
      <c r="BA7" s="50"/>
      <c r="BB7" s="50" t="s">
        <v>8</v>
      </c>
      <c r="BC7" s="50"/>
      <c r="BD7" s="50"/>
      <c r="BE7" s="50"/>
      <c r="BF7" s="50"/>
      <c r="BG7" s="50"/>
      <c r="BH7" s="50"/>
      <c r="BI7" s="50"/>
      <c r="BJ7" s="3"/>
      <c r="BK7" s="3"/>
      <c r="BL7" s="68" t="s">
        <v>9</v>
      </c>
      <c r="BM7" s="69"/>
      <c r="BN7" s="69"/>
      <c r="BO7" s="69"/>
      <c r="BP7" s="69"/>
      <c r="BQ7" s="69"/>
      <c r="BR7" s="69"/>
      <c r="BS7" s="69"/>
      <c r="BT7" s="69"/>
      <c r="BU7" s="69"/>
      <c r="BV7" s="69"/>
      <c r="BW7" s="69"/>
      <c r="BX7" s="69"/>
      <c r="BY7" s="70"/>
    </row>
    <row r="8" spans="1:78" ht="18.75" customHeight="1" x14ac:dyDescent="0.2">
      <c r="A8" s="2"/>
      <c r="B8" s="64" t="str">
        <f>データ!I6</f>
        <v>法非適用</v>
      </c>
      <c r="C8" s="64"/>
      <c r="D8" s="64"/>
      <c r="E8" s="64"/>
      <c r="F8" s="64"/>
      <c r="G8" s="64"/>
      <c r="H8" s="64"/>
      <c r="I8" s="64" t="str">
        <f>データ!J6</f>
        <v>下水道事業</v>
      </c>
      <c r="J8" s="64"/>
      <c r="K8" s="64"/>
      <c r="L8" s="64"/>
      <c r="M8" s="64"/>
      <c r="N8" s="64"/>
      <c r="O8" s="64"/>
      <c r="P8" s="64" t="str">
        <f>データ!K6</f>
        <v>特定環境保全公共下水道</v>
      </c>
      <c r="Q8" s="64"/>
      <c r="R8" s="64"/>
      <c r="S8" s="64"/>
      <c r="T8" s="64"/>
      <c r="U8" s="64"/>
      <c r="V8" s="64"/>
      <c r="W8" s="64" t="str">
        <f>データ!L6</f>
        <v>D2</v>
      </c>
      <c r="X8" s="64"/>
      <c r="Y8" s="64"/>
      <c r="Z8" s="64"/>
      <c r="AA8" s="64"/>
      <c r="AB8" s="64"/>
      <c r="AC8" s="64"/>
      <c r="AD8" s="65" t="str">
        <f>データ!$M$6</f>
        <v>非設置</v>
      </c>
      <c r="AE8" s="65"/>
      <c r="AF8" s="65"/>
      <c r="AG8" s="65"/>
      <c r="AH8" s="65"/>
      <c r="AI8" s="65"/>
      <c r="AJ8" s="65"/>
      <c r="AK8" s="3"/>
      <c r="AL8" s="44">
        <f>データ!S6</f>
        <v>26965</v>
      </c>
      <c r="AM8" s="44"/>
      <c r="AN8" s="44"/>
      <c r="AO8" s="44"/>
      <c r="AP8" s="44"/>
      <c r="AQ8" s="44"/>
      <c r="AR8" s="44"/>
      <c r="AS8" s="44"/>
      <c r="AT8" s="45">
        <f>データ!T6</f>
        <v>158.4</v>
      </c>
      <c r="AU8" s="45"/>
      <c r="AV8" s="45"/>
      <c r="AW8" s="45"/>
      <c r="AX8" s="45"/>
      <c r="AY8" s="45"/>
      <c r="AZ8" s="45"/>
      <c r="BA8" s="45"/>
      <c r="BB8" s="45">
        <f>データ!U6</f>
        <v>170.23</v>
      </c>
      <c r="BC8" s="45"/>
      <c r="BD8" s="45"/>
      <c r="BE8" s="45"/>
      <c r="BF8" s="45"/>
      <c r="BG8" s="45"/>
      <c r="BH8" s="45"/>
      <c r="BI8" s="45"/>
      <c r="BJ8" s="3"/>
      <c r="BK8" s="3"/>
      <c r="BL8" s="60" t="s">
        <v>10</v>
      </c>
      <c r="BM8" s="61"/>
      <c r="BN8" s="62" t="s">
        <v>11</v>
      </c>
      <c r="BO8" s="62"/>
      <c r="BP8" s="62"/>
      <c r="BQ8" s="62"/>
      <c r="BR8" s="62"/>
      <c r="BS8" s="62"/>
      <c r="BT8" s="62"/>
      <c r="BU8" s="62"/>
      <c r="BV8" s="62"/>
      <c r="BW8" s="62"/>
      <c r="BX8" s="62"/>
      <c r="BY8" s="63"/>
    </row>
    <row r="9" spans="1:78" ht="18.75" customHeight="1" x14ac:dyDescent="0.2">
      <c r="A9" s="2"/>
      <c r="B9" s="50" t="s">
        <v>12</v>
      </c>
      <c r="C9" s="50"/>
      <c r="D9" s="50"/>
      <c r="E9" s="50"/>
      <c r="F9" s="50"/>
      <c r="G9" s="50"/>
      <c r="H9" s="50"/>
      <c r="I9" s="50" t="s">
        <v>13</v>
      </c>
      <c r="J9" s="50"/>
      <c r="K9" s="50"/>
      <c r="L9" s="50"/>
      <c r="M9" s="50"/>
      <c r="N9" s="50"/>
      <c r="O9" s="50"/>
      <c r="P9" s="50" t="s">
        <v>14</v>
      </c>
      <c r="Q9" s="50"/>
      <c r="R9" s="50"/>
      <c r="S9" s="50"/>
      <c r="T9" s="50"/>
      <c r="U9" s="50"/>
      <c r="V9" s="50"/>
      <c r="W9" s="50" t="s">
        <v>15</v>
      </c>
      <c r="X9" s="50"/>
      <c r="Y9" s="50"/>
      <c r="Z9" s="50"/>
      <c r="AA9" s="50"/>
      <c r="AB9" s="50"/>
      <c r="AC9" s="50"/>
      <c r="AD9" s="50" t="s">
        <v>16</v>
      </c>
      <c r="AE9" s="50"/>
      <c r="AF9" s="50"/>
      <c r="AG9" s="50"/>
      <c r="AH9" s="50"/>
      <c r="AI9" s="50"/>
      <c r="AJ9" s="50"/>
      <c r="AK9" s="3"/>
      <c r="AL9" s="50" t="s">
        <v>17</v>
      </c>
      <c r="AM9" s="50"/>
      <c r="AN9" s="50"/>
      <c r="AO9" s="50"/>
      <c r="AP9" s="50"/>
      <c r="AQ9" s="50"/>
      <c r="AR9" s="50"/>
      <c r="AS9" s="50"/>
      <c r="AT9" s="50" t="s">
        <v>18</v>
      </c>
      <c r="AU9" s="50"/>
      <c r="AV9" s="50"/>
      <c r="AW9" s="50"/>
      <c r="AX9" s="50"/>
      <c r="AY9" s="50"/>
      <c r="AZ9" s="50"/>
      <c r="BA9" s="50"/>
      <c r="BB9" s="50" t="s">
        <v>19</v>
      </c>
      <c r="BC9" s="50"/>
      <c r="BD9" s="50"/>
      <c r="BE9" s="50"/>
      <c r="BF9" s="50"/>
      <c r="BG9" s="50"/>
      <c r="BH9" s="50"/>
      <c r="BI9" s="50"/>
      <c r="BJ9" s="3"/>
      <c r="BK9" s="3"/>
      <c r="BL9" s="51" t="s">
        <v>20</v>
      </c>
      <c r="BM9" s="52"/>
      <c r="BN9" s="53" t="s">
        <v>21</v>
      </c>
      <c r="BO9" s="53"/>
      <c r="BP9" s="53"/>
      <c r="BQ9" s="53"/>
      <c r="BR9" s="53"/>
      <c r="BS9" s="53"/>
      <c r="BT9" s="53"/>
      <c r="BU9" s="53"/>
      <c r="BV9" s="53"/>
      <c r="BW9" s="53"/>
      <c r="BX9" s="53"/>
      <c r="BY9" s="54"/>
    </row>
    <row r="10" spans="1:78" ht="18.75" customHeight="1" x14ac:dyDescent="0.2">
      <c r="A10" s="2"/>
      <c r="B10" s="45" t="str">
        <f>データ!N6</f>
        <v>-</v>
      </c>
      <c r="C10" s="45"/>
      <c r="D10" s="45"/>
      <c r="E10" s="45"/>
      <c r="F10" s="45"/>
      <c r="G10" s="45"/>
      <c r="H10" s="45"/>
      <c r="I10" s="45" t="str">
        <f>データ!O6</f>
        <v>該当数値なし</v>
      </c>
      <c r="J10" s="45"/>
      <c r="K10" s="45"/>
      <c r="L10" s="45"/>
      <c r="M10" s="45"/>
      <c r="N10" s="45"/>
      <c r="O10" s="45"/>
      <c r="P10" s="45">
        <f>データ!P6</f>
        <v>0.78</v>
      </c>
      <c r="Q10" s="45"/>
      <c r="R10" s="45"/>
      <c r="S10" s="45"/>
      <c r="T10" s="45"/>
      <c r="U10" s="45"/>
      <c r="V10" s="45"/>
      <c r="W10" s="45">
        <f>データ!Q6</f>
        <v>100.35</v>
      </c>
      <c r="X10" s="45"/>
      <c r="Y10" s="45"/>
      <c r="Z10" s="45"/>
      <c r="AA10" s="45"/>
      <c r="AB10" s="45"/>
      <c r="AC10" s="45"/>
      <c r="AD10" s="44">
        <f>データ!R6</f>
        <v>3850</v>
      </c>
      <c r="AE10" s="44"/>
      <c r="AF10" s="44"/>
      <c r="AG10" s="44"/>
      <c r="AH10" s="44"/>
      <c r="AI10" s="44"/>
      <c r="AJ10" s="44"/>
      <c r="AK10" s="2"/>
      <c r="AL10" s="44">
        <f>データ!V6</f>
        <v>210</v>
      </c>
      <c r="AM10" s="44"/>
      <c r="AN10" s="44"/>
      <c r="AO10" s="44"/>
      <c r="AP10" s="44"/>
      <c r="AQ10" s="44"/>
      <c r="AR10" s="44"/>
      <c r="AS10" s="44"/>
      <c r="AT10" s="45">
        <f>データ!W6</f>
        <v>0.25</v>
      </c>
      <c r="AU10" s="45"/>
      <c r="AV10" s="45"/>
      <c r="AW10" s="45"/>
      <c r="AX10" s="45"/>
      <c r="AY10" s="45"/>
      <c r="AZ10" s="45"/>
      <c r="BA10" s="45"/>
      <c r="BB10" s="45">
        <f>データ!X6</f>
        <v>840</v>
      </c>
      <c r="BC10" s="45"/>
      <c r="BD10" s="45"/>
      <c r="BE10" s="45"/>
      <c r="BF10" s="45"/>
      <c r="BG10" s="45"/>
      <c r="BH10" s="45"/>
      <c r="BI10" s="45"/>
      <c r="BJ10" s="2"/>
      <c r="BK10" s="2"/>
      <c r="BL10" s="46" t="s">
        <v>22</v>
      </c>
      <c r="BM10" s="47"/>
      <c r="BN10" s="48" t="s">
        <v>23</v>
      </c>
      <c r="BO10" s="48"/>
      <c r="BP10" s="48"/>
      <c r="BQ10" s="48"/>
      <c r="BR10" s="48"/>
      <c r="BS10" s="48"/>
      <c r="BT10" s="48"/>
      <c r="BU10" s="48"/>
      <c r="BV10" s="48"/>
      <c r="BW10" s="48"/>
      <c r="BX10" s="48"/>
      <c r="BY10" s="4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9" t="s">
        <v>120</v>
      </c>
      <c r="BM16" s="80"/>
      <c r="BN16" s="80"/>
      <c r="BO16" s="80"/>
      <c r="BP16" s="80"/>
      <c r="BQ16" s="80"/>
      <c r="BR16" s="80"/>
      <c r="BS16" s="80"/>
      <c r="BT16" s="80"/>
      <c r="BU16" s="80"/>
      <c r="BV16" s="80"/>
      <c r="BW16" s="80"/>
      <c r="BX16" s="80"/>
      <c r="BY16" s="80"/>
      <c r="BZ16" s="8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9"/>
      <c r="BM17" s="80"/>
      <c r="BN17" s="80"/>
      <c r="BO17" s="80"/>
      <c r="BP17" s="80"/>
      <c r="BQ17" s="80"/>
      <c r="BR17" s="80"/>
      <c r="BS17" s="80"/>
      <c r="BT17" s="80"/>
      <c r="BU17" s="80"/>
      <c r="BV17" s="80"/>
      <c r="BW17" s="80"/>
      <c r="BX17" s="80"/>
      <c r="BY17" s="80"/>
      <c r="BZ17" s="8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9"/>
      <c r="BM18" s="80"/>
      <c r="BN18" s="80"/>
      <c r="BO18" s="80"/>
      <c r="BP18" s="80"/>
      <c r="BQ18" s="80"/>
      <c r="BR18" s="80"/>
      <c r="BS18" s="80"/>
      <c r="BT18" s="80"/>
      <c r="BU18" s="80"/>
      <c r="BV18" s="80"/>
      <c r="BW18" s="80"/>
      <c r="BX18" s="80"/>
      <c r="BY18" s="80"/>
      <c r="BZ18" s="8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9"/>
      <c r="BM19" s="80"/>
      <c r="BN19" s="80"/>
      <c r="BO19" s="80"/>
      <c r="BP19" s="80"/>
      <c r="BQ19" s="80"/>
      <c r="BR19" s="80"/>
      <c r="BS19" s="80"/>
      <c r="BT19" s="80"/>
      <c r="BU19" s="80"/>
      <c r="BV19" s="80"/>
      <c r="BW19" s="80"/>
      <c r="BX19" s="80"/>
      <c r="BY19" s="80"/>
      <c r="BZ19" s="8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9"/>
      <c r="BM20" s="80"/>
      <c r="BN20" s="80"/>
      <c r="BO20" s="80"/>
      <c r="BP20" s="80"/>
      <c r="BQ20" s="80"/>
      <c r="BR20" s="80"/>
      <c r="BS20" s="80"/>
      <c r="BT20" s="80"/>
      <c r="BU20" s="80"/>
      <c r="BV20" s="80"/>
      <c r="BW20" s="80"/>
      <c r="BX20" s="80"/>
      <c r="BY20" s="80"/>
      <c r="BZ20" s="8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9"/>
      <c r="BM21" s="80"/>
      <c r="BN21" s="80"/>
      <c r="BO21" s="80"/>
      <c r="BP21" s="80"/>
      <c r="BQ21" s="80"/>
      <c r="BR21" s="80"/>
      <c r="BS21" s="80"/>
      <c r="BT21" s="80"/>
      <c r="BU21" s="80"/>
      <c r="BV21" s="80"/>
      <c r="BW21" s="80"/>
      <c r="BX21" s="80"/>
      <c r="BY21" s="80"/>
      <c r="BZ21" s="8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9"/>
      <c r="BM22" s="80"/>
      <c r="BN22" s="80"/>
      <c r="BO22" s="80"/>
      <c r="BP22" s="80"/>
      <c r="BQ22" s="80"/>
      <c r="BR22" s="80"/>
      <c r="BS22" s="80"/>
      <c r="BT22" s="80"/>
      <c r="BU22" s="80"/>
      <c r="BV22" s="80"/>
      <c r="BW22" s="80"/>
      <c r="BX22" s="80"/>
      <c r="BY22" s="80"/>
      <c r="BZ22" s="8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9"/>
      <c r="BM23" s="80"/>
      <c r="BN23" s="80"/>
      <c r="BO23" s="80"/>
      <c r="BP23" s="80"/>
      <c r="BQ23" s="80"/>
      <c r="BR23" s="80"/>
      <c r="BS23" s="80"/>
      <c r="BT23" s="80"/>
      <c r="BU23" s="80"/>
      <c r="BV23" s="80"/>
      <c r="BW23" s="80"/>
      <c r="BX23" s="80"/>
      <c r="BY23" s="80"/>
      <c r="BZ23" s="8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9"/>
      <c r="BM24" s="80"/>
      <c r="BN24" s="80"/>
      <c r="BO24" s="80"/>
      <c r="BP24" s="80"/>
      <c r="BQ24" s="80"/>
      <c r="BR24" s="80"/>
      <c r="BS24" s="80"/>
      <c r="BT24" s="80"/>
      <c r="BU24" s="80"/>
      <c r="BV24" s="80"/>
      <c r="BW24" s="80"/>
      <c r="BX24" s="80"/>
      <c r="BY24" s="80"/>
      <c r="BZ24" s="8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9"/>
      <c r="BM25" s="80"/>
      <c r="BN25" s="80"/>
      <c r="BO25" s="80"/>
      <c r="BP25" s="80"/>
      <c r="BQ25" s="80"/>
      <c r="BR25" s="80"/>
      <c r="BS25" s="80"/>
      <c r="BT25" s="80"/>
      <c r="BU25" s="80"/>
      <c r="BV25" s="80"/>
      <c r="BW25" s="80"/>
      <c r="BX25" s="80"/>
      <c r="BY25" s="80"/>
      <c r="BZ25" s="8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9"/>
      <c r="BM26" s="80"/>
      <c r="BN26" s="80"/>
      <c r="BO26" s="80"/>
      <c r="BP26" s="80"/>
      <c r="BQ26" s="80"/>
      <c r="BR26" s="80"/>
      <c r="BS26" s="80"/>
      <c r="BT26" s="80"/>
      <c r="BU26" s="80"/>
      <c r="BV26" s="80"/>
      <c r="BW26" s="80"/>
      <c r="BX26" s="80"/>
      <c r="BY26" s="80"/>
      <c r="BZ26" s="8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9"/>
      <c r="BM27" s="80"/>
      <c r="BN27" s="80"/>
      <c r="BO27" s="80"/>
      <c r="BP27" s="80"/>
      <c r="BQ27" s="80"/>
      <c r="BR27" s="80"/>
      <c r="BS27" s="80"/>
      <c r="BT27" s="80"/>
      <c r="BU27" s="80"/>
      <c r="BV27" s="80"/>
      <c r="BW27" s="80"/>
      <c r="BX27" s="80"/>
      <c r="BY27" s="80"/>
      <c r="BZ27" s="8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9"/>
      <c r="BM28" s="80"/>
      <c r="BN28" s="80"/>
      <c r="BO28" s="80"/>
      <c r="BP28" s="80"/>
      <c r="BQ28" s="80"/>
      <c r="BR28" s="80"/>
      <c r="BS28" s="80"/>
      <c r="BT28" s="80"/>
      <c r="BU28" s="80"/>
      <c r="BV28" s="80"/>
      <c r="BW28" s="80"/>
      <c r="BX28" s="80"/>
      <c r="BY28" s="80"/>
      <c r="BZ28" s="8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9"/>
      <c r="BM29" s="80"/>
      <c r="BN29" s="80"/>
      <c r="BO29" s="80"/>
      <c r="BP29" s="80"/>
      <c r="BQ29" s="80"/>
      <c r="BR29" s="80"/>
      <c r="BS29" s="80"/>
      <c r="BT29" s="80"/>
      <c r="BU29" s="80"/>
      <c r="BV29" s="80"/>
      <c r="BW29" s="80"/>
      <c r="BX29" s="80"/>
      <c r="BY29" s="80"/>
      <c r="BZ29" s="8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9"/>
      <c r="BM30" s="80"/>
      <c r="BN30" s="80"/>
      <c r="BO30" s="80"/>
      <c r="BP30" s="80"/>
      <c r="BQ30" s="80"/>
      <c r="BR30" s="80"/>
      <c r="BS30" s="80"/>
      <c r="BT30" s="80"/>
      <c r="BU30" s="80"/>
      <c r="BV30" s="80"/>
      <c r="BW30" s="80"/>
      <c r="BX30" s="80"/>
      <c r="BY30" s="80"/>
      <c r="BZ30" s="8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9"/>
      <c r="BM31" s="80"/>
      <c r="BN31" s="80"/>
      <c r="BO31" s="80"/>
      <c r="BP31" s="80"/>
      <c r="BQ31" s="80"/>
      <c r="BR31" s="80"/>
      <c r="BS31" s="80"/>
      <c r="BT31" s="80"/>
      <c r="BU31" s="80"/>
      <c r="BV31" s="80"/>
      <c r="BW31" s="80"/>
      <c r="BX31" s="80"/>
      <c r="BY31" s="80"/>
      <c r="BZ31" s="8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9"/>
      <c r="BM32" s="80"/>
      <c r="BN32" s="80"/>
      <c r="BO32" s="80"/>
      <c r="BP32" s="80"/>
      <c r="BQ32" s="80"/>
      <c r="BR32" s="80"/>
      <c r="BS32" s="80"/>
      <c r="BT32" s="80"/>
      <c r="BU32" s="80"/>
      <c r="BV32" s="80"/>
      <c r="BW32" s="80"/>
      <c r="BX32" s="80"/>
      <c r="BY32" s="80"/>
      <c r="BZ32" s="8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9"/>
      <c r="BM33" s="80"/>
      <c r="BN33" s="80"/>
      <c r="BO33" s="80"/>
      <c r="BP33" s="80"/>
      <c r="BQ33" s="80"/>
      <c r="BR33" s="80"/>
      <c r="BS33" s="80"/>
      <c r="BT33" s="80"/>
      <c r="BU33" s="80"/>
      <c r="BV33" s="80"/>
      <c r="BW33" s="80"/>
      <c r="BX33" s="80"/>
      <c r="BY33" s="80"/>
      <c r="BZ33" s="8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9"/>
      <c r="BM34" s="80"/>
      <c r="BN34" s="80"/>
      <c r="BO34" s="80"/>
      <c r="BP34" s="80"/>
      <c r="BQ34" s="80"/>
      <c r="BR34" s="80"/>
      <c r="BS34" s="80"/>
      <c r="BT34" s="80"/>
      <c r="BU34" s="80"/>
      <c r="BV34" s="80"/>
      <c r="BW34" s="80"/>
      <c r="BX34" s="80"/>
      <c r="BY34" s="80"/>
      <c r="BZ34" s="8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9"/>
      <c r="BM35" s="80"/>
      <c r="BN35" s="80"/>
      <c r="BO35" s="80"/>
      <c r="BP35" s="80"/>
      <c r="BQ35" s="80"/>
      <c r="BR35" s="80"/>
      <c r="BS35" s="80"/>
      <c r="BT35" s="80"/>
      <c r="BU35" s="80"/>
      <c r="BV35" s="80"/>
      <c r="BW35" s="80"/>
      <c r="BX35" s="80"/>
      <c r="BY35" s="80"/>
      <c r="BZ35" s="8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9"/>
      <c r="BM36" s="80"/>
      <c r="BN36" s="80"/>
      <c r="BO36" s="80"/>
      <c r="BP36" s="80"/>
      <c r="BQ36" s="80"/>
      <c r="BR36" s="80"/>
      <c r="BS36" s="80"/>
      <c r="BT36" s="80"/>
      <c r="BU36" s="80"/>
      <c r="BV36" s="80"/>
      <c r="BW36" s="80"/>
      <c r="BX36" s="80"/>
      <c r="BY36" s="80"/>
      <c r="BZ36" s="8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9"/>
      <c r="BM37" s="80"/>
      <c r="BN37" s="80"/>
      <c r="BO37" s="80"/>
      <c r="BP37" s="80"/>
      <c r="BQ37" s="80"/>
      <c r="BR37" s="80"/>
      <c r="BS37" s="80"/>
      <c r="BT37" s="80"/>
      <c r="BU37" s="80"/>
      <c r="BV37" s="80"/>
      <c r="BW37" s="80"/>
      <c r="BX37" s="80"/>
      <c r="BY37" s="80"/>
      <c r="BZ37" s="8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9"/>
      <c r="BM38" s="80"/>
      <c r="BN38" s="80"/>
      <c r="BO38" s="80"/>
      <c r="BP38" s="80"/>
      <c r="BQ38" s="80"/>
      <c r="BR38" s="80"/>
      <c r="BS38" s="80"/>
      <c r="BT38" s="80"/>
      <c r="BU38" s="80"/>
      <c r="BV38" s="80"/>
      <c r="BW38" s="80"/>
      <c r="BX38" s="80"/>
      <c r="BY38" s="80"/>
      <c r="BZ38" s="8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9"/>
      <c r="BM39" s="80"/>
      <c r="BN39" s="80"/>
      <c r="BO39" s="80"/>
      <c r="BP39" s="80"/>
      <c r="BQ39" s="80"/>
      <c r="BR39" s="80"/>
      <c r="BS39" s="80"/>
      <c r="BT39" s="80"/>
      <c r="BU39" s="80"/>
      <c r="BV39" s="80"/>
      <c r="BW39" s="80"/>
      <c r="BX39" s="80"/>
      <c r="BY39" s="80"/>
      <c r="BZ39" s="8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9"/>
      <c r="BM40" s="80"/>
      <c r="BN40" s="80"/>
      <c r="BO40" s="80"/>
      <c r="BP40" s="80"/>
      <c r="BQ40" s="80"/>
      <c r="BR40" s="80"/>
      <c r="BS40" s="80"/>
      <c r="BT40" s="80"/>
      <c r="BU40" s="80"/>
      <c r="BV40" s="80"/>
      <c r="BW40" s="80"/>
      <c r="BX40" s="80"/>
      <c r="BY40" s="80"/>
      <c r="BZ40" s="8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9"/>
      <c r="BM41" s="80"/>
      <c r="BN41" s="80"/>
      <c r="BO41" s="80"/>
      <c r="BP41" s="80"/>
      <c r="BQ41" s="80"/>
      <c r="BR41" s="80"/>
      <c r="BS41" s="80"/>
      <c r="BT41" s="80"/>
      <c r="BU41" s="80"/>
      <c r="BV41" s="80"/>
      <c r="BW41" s="80"/>
      <c r="BX41" s="80"/>
      <c r="BY41" s="80"/>
      <c r="BZ41" s="8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9"/>
      <c r="BM42" s="80"/>
      <c r="BN42" s="80"/>
      <c r="BO42" s="80"/>
      <c r="BP42" s="80"/>
      <c r="BQ42" s="80"/>
      <c r="BR42" s="80"/>
      <c r="BS42" s="80"/>
      <c r="BT42" s="80"/>
      <c r="BU42" s="80"/>
      <c r="BV42" s="80"/>
      <c r="BW42" s="80"/>
      <c r="BX42" s="80"/>
      <c r="BY42" s="80"/>
      <c r="BZ42" s="8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9"/>
      <c r="BM43" s="80"/>
      <c r="BN43" s="80"/>
      <c r="BO43" s="80"/>
      <c r="BP43" s="80"/>
      <c r="BQ43" s="80"/>
      <c r="BR43" s="80"/>
      <c r="BS43" s="80"/>
      <c r="BT43" s="80"/>
      <c r="BU43" s="80"/>
      <c r="BV43" s="80"/>
      <c r="BW43" s="80"/>
      <c r="BX43" s="80"/>
      <c r="BY43" s="80"/>
      <c r="BZ43" s="8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118</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119</v>
      </c>
      <c r="BM66" s="29"/>
      <c r="BN66" s="29"/>
      <c r="BO66" s="29"/>
      <c r="BP66" s="29"/>
      <c r="BQ66" s="29"/>
      <c r="BR66" s="29"/>
      <c r="BS66" s="29"/>
      <c r="BT66" s="29"/>
      <c r="BU66" s="29"/>
      <c r="BV66" s="29"/>
      <c r="BW66" s="29"/>
      <c r="BX66" s="29"/>
      <c r="BY66" s="2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【1,156.82】</v>
      </c>
      <c r="I86" s="12" t="str">
        <f>データ!CA6</f>
        <v>【75.33】</v>
      </c>
      <c r="J86" s="12" t="str">
        <f>データ!CL6</f>
        <v>【215.73】</v>
      </c>
      <c r="K86" s="12" t="str">
        <f>データ!CW6</f>
        <v>【43.28】</v>
      </c>
      <c r="L86" s="12" t="str">
        <f>データ!DH6</f>
        <v>【86.21】</v>
      </c>
      <c r="M86" s="12" t="s">
        <v>43</v>
      </c>
      <c r="N86" s="12" t="s">
        <v>44</v>
      </c>
      <c r="O86" s="12" t="str">
        <f>データ!EO6</f>
        <v>【0.11】</v>
      </c>
    </row>
  </sheetData>
  <sheetProtection algorithmName="SHA-512" hashValue="MSHeMH8z0a8iX5wQwL8MJvQ0lUFHObmmtCBd2zKk7Pz1oKLcYc+B6MLaugrOHxtrdhBEh91Dx94DZmiGQ7m5MQ==" saltValue="Oag6Q6JcCToXxji3MVnbN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2" t="s">
        <v>54</v>
      </c>
      <c r="I3" s="73"/>
      <c r="J3" s="73"/>
      <c r="K3" s="73"/>
      <c r="L3" s="73"/>
      <c r="M3" s="73"/>
      <c r="N3" s="73"/>
      <c r="O3" s="73"/>
      <c r="P3" s="73"/>
      <c r="Q3" s="73"/>
      <c r="R3" s="73"/>
      <c r="S3" s="73"/>
      <c r="T3" s="73"/>
      <c r="U3" s="73"/>
      <c r="V3" s="73"/>
      <c r="W3" s="73"/>
      <c r="X3" s="74"/>
      <c r="Y3" s="78" t="s">
        <v>55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56</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2">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5" x14ac:dyDescent="0.2">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
      <c r="A6" s="14" t="s">
        <v>97</v>
      </c>
      <c r="B6" s="19">
        <f>B7</f>
        <v>2023</v>
      </c>
      <c r="C6" s="19">
        <f t="shared" ref="C6:X6" si="3">C7</f>
        <v>194301</v>
      </c>
      <c r="D6" s="19">
        <f t="shared" si="3"/>
        <v>47</v>
      </c>
      <c r="E6" s="19">
        <f t="shared" si="3"/>
        <v>17</v>
      </c>
      <c r="F6" s="19">
        <f t="shared" si="3"/>
        <v>4</v>
      </c>
      <c r="G6" s="19">
        <f t="shared" si="3"/>
        <v>0</v>
      </c>
      <c r="H6" s="19" t="str">
        <f t="shared" si="3"/>
        <v>山梨県　富士河口湖町</v>
      </c>
      <c r="I6" s="19" t="str">
        <f t="shared" si="3"/>
        <v>法非適用</v>
      </c>
      <c r="J6" s="19" t="str">
        <f t="shared" si="3"/>
        <v>下水道事業</v>
      </c>
      <c r="K6" s="19" t="str">
        <f t="shared" si="3"/>
        <v>特定環境保全公共下水道</v>
      </c>
      <c r="L6" s="19" t="str">
        <f t="shared" si="3"/>
        <v>D2</v>
      </c>
      <c r="M6" s="19" t="str">
        <f t="shared" si="3"/>
        <v>非設置</v>
      </c>
      <c r="N6" s="20" t="str">
        <f t="shared" si="3"/>
        <v>-</v>
      </c>
      <c r="O6" s="20" t="str">
        <f t="shared" si="3"/>
        <v>該当数値なし</v>
      </c>
      <c r="P6" s="20">
        <f t="shared" si="3"/>
        <v>0.78</v>
      </c>
      <c r="Q6" s="20">
        <f t="shared" si="3"/>
        <v>100.35</v>
      </c>
      <c r="R6" s="20">
        <f t="shared" si="3"/>
        <v>3850</v>
      </c>
      <c r="S6" s="20">
        <f t="shared" si="3"/>
        <v>26965</v>
      </c>
      <c r="T6" s="20">
        <f t="shared" si="3"/>
        <v>158.4</v>
      </c>
      <c r="U6" s="20">
        <f t="shared" si="3"/>
        <v>170.23</v>
      </c>
      <c r="V6" s="20">
        <f t="shared" si="3"/>
        <v>210</v>
      </c>
      <c r="W6" s="20">
        <f t="shared" si="3"/>
        <v>0.25</v>
      </c>
      <c r="X6" s="20">
        <f t="shared" si="3"/>
        <v>840</v>
      </c>
      <c r="Y6" s="21">
        <f>IF(Y7="",NA(),Y7)</f>
        <v>88.03</v>
      </c>
      <c r="Z6" s="21">
        <f t="shared" ref="Z6:AH6" si="4">IF(Z7="",NA(),Z7)</f>
        <v>79.81</v>
      </c>
      <c r="AA6" s="21">
        <f t="shared" si="4"/>
        <v>101.13</v>
      </c>
      <c r="AB6" s="21">
        <f t="shared" si="4"/>
        <v>99.38</v>
      </c>
      <c r="AC6" s="21">
        <f t="shared" si="4"/>
        <v>96.07</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2189.94</v>
      </c>
      <c r="BG6" s="21">
        <f t="shared" ref="BG6:BO6" si="7">IF(BG7="",NA(),BG7)</f>
        <v>1972.36</v>
      </c>
      <c r="BH6" s="21">
        <f t="shared" si="7"/>
        <v>1529.17</v>
      </c>
      <c r="BI6" s="21">
        <f t="shared" si="7"/>
        <v>1577.74</v>
      </c>
      <c r="BJ6" s="21">
        <f t="shared" si="7"/>
        <v>1366.14</v>
      </c>
      <c r="BK6" s="21">
        <f t="shared" si="7"/>
        <v>1206.79</v>
      </c>
      <c r="BL6" s="21">
        <f t="shared" si="7"/>
        <v>1258.43</v>
      </c>
      <c r="BM6" s="21">
        <f t="shared" si="7"/>
        <v>1163.75</v>
      </c>
      <c r="BN6" s="21">
        <f t="shared" si="7"/>
        <v>1195.47</v>
      </c>
      <c r="BO6" s="21">
        <f t="shared" si="7"/>
        <v>1168.69</v>
      </c>
      <c r="BP6" s="20" t="str">
        <f>IF(BP7="","",IF(BP7="-","【-】","【"&amp;SUBSTITUTE(TEXT(BP7,"#,##0.00"),"-","△")&amp;"】"))</f>
        <v>【1,156.82】</v>
      </c>
      <c r="BQ6" s="21">
        <f>IF(BQ7="",NA(),BQ7)</f>
        <v>67.91</v>
      </c>
      <c r="BR6" s="21">
        <f t="shared" ref="BR6:BZ6" si="8">IF(BR7="",NA(),BR7)</f>
        <v>52.95</v>
      </c>
      <c r="BS6" s="21">
        <f t="shared" si="8"/>
        <v>107.83</v>
      </c>
      <c r="BT6" s="21">
        <f t="shared" si="8"/>
        <v>100</v>
      </c>
      <c r="BU6" s="21">
        <f t="shared" si="8"/>
        <v>86.59</v>
      </c>
      <c r="BV6" s="21">
        <f t="shared" si="8"/>
        <v>71.84</v>
      </c>
      <c r="BW6" s="21">
        <f t="shared" si="8"/>
        <v>73.36</v>
      </c>
      <c r="BX6" s="21">
        <f t="shared" si="8"/>
        <v>72.599999999999994</v>
      </c>
      <c r="BY6" s="21">
        <f t="shared" si="8"/>
        <v>69.430000000000007</v>
      </c>
      <c r="BZ6" s="21">
        <f t="shared" si="8"/>
        <v>70.709999999999994</v>
      </c>
      <c r="CA6" s="20" t="str">
        <f>IF(CA7="","",IF(CA7="-","【-】","【"&amp;SUBSTITUTE(TEXT(CA7,"#,##0.00"),"-","△")&amp;"】"))</f>
        <v>【75.33】</v>
      </c>
      <c r="CB6" s="21">
        <f>IF(CB7="",NA(),CB7)</f>
        <v>310.99</v>
      </c>
      <c r="CC6" s="21">
        <f t="shared" ref="CC6:CK6" si="9">IF(CC7="",NA(),CC7)</f>
        <v>401.2</v>
      </c>
      <c r="CD6" s="21">
        <f t="shared" si="9"/>
        <v>211.25</v>
      </c>
      <c r="CE6" s="21">
        <f t="shared" si="9"/>
        <v>236.28</v>
      </c>
      <c r="CF6" s="21">
        <f t="shared" si="9"/>
        <v>217.06</v>
      </c>
      <c r="CG6" s="21">
        <f t="shared" si="9"/>
        <v>228.47</v>
      </c>
      <c r="CH6" s="21">
        <f t="shared" si="9"/>
        <v>224.88</v>
      </c>
      <c r="CI6" s="21">
        <f t="shared" si="9"/>
        <v>228.64</v>
      </c>
      <c r="CJ6" s="21">
        <f t="shared" si="9"/>
        <v>239.46</v>
      </c>
      <c r="CK6" s="21">
        <f t="shared" si="9"/>
        <v>233.15</v>
      </c>
      <c r="CL6" s="20" t="str">
        <f>IF(CL7="","",IF(CL7="-","【-】","【"&amp;SUBSTITUTE(TEXT(CL7,"#,##0.00"),"-","△")&amp;"】"))</f>
        <v>【215.73】</v>
      </c>
      <c r="CM6" s="21">
        <f>IF(CM7="",NA(),CM7)</f>
        <v>24.14</v>
      </c>
      <c r="CN6" s="21">
        <f t="shared" ref="CN6:CV6" si="10">IF(CN7="",NA(),CN7)</f>
        <v>24.14</v>
      </c>
      <c r="CO6" s="21">
        <f t="shared" si="10"/>
        <v>23.79</v>
      </c>
      <c r="CP6" s="21">
        <f t="shared" si="10"/>
        <v>22.41</v>
      </c>
      <c r="CQ6" s="21">
        <f t="shared" si="10"/>
        <v>23.45</v>
      </c>
      <c r="CR6" s="21">
        <f t="shared" si="10"/>
        <v>42.47</v>
      </c>
      <c r="CS6" s="21">
        <f t="shared" si="10"/>
        <v>42.4</v>
      </c>
      <c r="CT6" s="21">
        <f t="shared" si="10"/>
        <v>42.28</v>
      </c>
      <c r="CU6" s="21">
        <f t="shared" si="10"/>
        <v>41.06</v>
      </c>
      <c r="CV6" s="21">
        <f t="shared" si="10"/>
        <v>42.09</v>
      </c>
      <c r="CW6" s="20" t="str">
        <f>IF(CW7="","",IF(CW7="-","【-】","【"&amp;SUBSTITUTE(TEXT(CW7,"#,##0.00"),"-","△")&amp;"】"))</f>
        <v>【43.28】</v>
      </c>
      <c r="CX6" s="21">
        <f>IF(CX7="",NA(),CX7)</f>
        <v>81.2</v>
      </c>
      <c r="CY6" s="21">
        <f t="shared" ref="CY6:DG6" si="11">IF(CY7="",NA(),CY7)</f>
        <v>81.2</v>
      </c>
      <c r="CZ6" s="21">
        <f t="shared" si="11"/>
        <v>81.2</v>
      </c>
      <c r="DA6" s="21">
        <f t="shared" si="11"/>
        <v>81.2</v>
      </c>
      <c r="DB6" s="21">
        <f t="shared" si="11"/>
        <v>75.709999999999994</v>
      </c>
      <c r="DC6" s="21">
        <f t="shared" si="11"/>
        <v>83.75</v>
      </c>
      <c r="DD6" s="21">
        <f t="shared" si="11"/>
        <v>84.19</v>
      </c>
      <c r="DE6" s="21">
        <f t="shared" si="11"/>
        <v>84.34</v>
      </c>
      <c r="DF6" s="21">
        <f t="shared" si="11"/>
        <v>84.34</v>
      </c>
      <c r="DG6" s="21">
        <f t="shared" si="11"/>
        <v>84.73</v>
      </c>
      <c r="DH6" s="20" t="str">
        <f>IF(DH7="","",IF(DH7="-","【-】","【"&amp;SUBSTITUTE(TEXT(DH7,"#,##0.00"),"-","△")&amp;"】"))</f>
        <v>【86.21】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0.36</v>
      </c>
      <c r="EK6" s="21">
        <f t="shared" si="14"/>
        <v>0.39</v>
      </c>
      <c r="EL6" s="21">
        <f t="shared" si="14"/>
        <v>0.1</v>
      </c>
      <c r="EM6" s="21">
        <f t="shared" si="14"/>
        <v>0.08</v>
      </c>
      <c r="EN6" s="21">
        <f t="shared" si="14"/>
        <v>0.06</v>
      </c>
      <c r="EO6" s="20" t="str">
        <f>IF(EO7="","",IF(EO7="-","【-】","【"&amp;SUBSTITUTE(TEXT(EO7,"#,##0.00"),"-","△")&amp;"】"))</f>
        <v>【0.11】</v>
      </c>
    </row>
    <row r="7" spans="1:145" s="22" customFormat="1" x14ac:dyDescent="0.2">
      <c r="A7" s="14"/>
      <c r="B7" s="23">
        <v>2023</v>
      </c>
      <c r="C7" s="23">
        <v>194301</v>
      </c>
      <c r="D7" s="23">
        <v>47</v>
      </c>
      <c r="E7" s="23">
        <v>17</v>
      </c>
      <c r="F7" s="23">
        <v>4</v>
      </c>
      <c r="G7" s="23">
        <v>0</v>
      </c>
      <c r="H7" s="23" t="s">
        <v>98</v>
      </c>
      <c r="I7" s="23" t="s">
        <v>99</v>
      </c>
      <c r="J7" s="23" t="s">
        <v>100</v>
      </c>
      <c r="K7" s="23" t="s">
        <v>101</v>
      </c>
      <c r="L7" s="23" t="s">
        <v>102</v>
      </c>
      <c r="M7" s="23" t="s">
        <v>103</v>
      </c>
      <c r="N7" s="24" t="s">
        <v>104</v>
      </c>
      <c r="O7" s="24" t="s">
        <v>105</v>
      </c>
      <c r="P7" s="24">
        <v>0.78</v>
      </c>
      <c r="Q7" s="24">
        <v>100.35</v>
      </c>
      <c r="R7" s="24">
        <v>3850</v>
      </c>
      <c r="S7" s="24">
        <v>26965</v>
      </c>
      <c r="T7" s="24">
        <v>158.4</v>
      </c>
      <c r="U7" s="24">
        <v>170.23</v>
      </c>
      <c r="V7" s="24">
        <v>210</v>
      </c>
      <c r="W7" s="24">
        <v>0.25</v>
      </c>
      <c r="X7" s="24">
        <v>840</v>
      </c>
      <c r="Y7" s="24">
        <v>88.03</v>
      </c>
      <c r="Z7" s="24">
        <v>79.81</v>
      </c>
      <c r="AA7" s="24">
        <v>101.13</v>
      </c>
      <c r="AB7" s="24">
        <v>99.38</v>
      </c>
      <c r="AC7" s="24">
        <v>96.07</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2189.94</v>
      </c>
      <c r="BG7" s="24">
        <v>1972.36</v>
      </c>
      <c r="BH7" s="24">
        <v>1529.17</v>
      </c>
      <c r="BI7" s="24">
        <v>1577.74</v>
      </c>
      <c r="BJ7" s="24">
        <v>1366.14</v>
      </c>
      <c r="BK7" s="24">
        <v>1206.79</v>
      </c>
      <c r="BL7" s="24">
        <v>1258.43</v>
      </c>
      <c r="BM7" s="24">
        <v>1163.75</v>
      </c>
      <c r="BN7" s="24">
        <v>1195.47</v>
      </c>
      <c r="BO7" s="24">
        <v>1168.69</v>
      </c>
      <c r="BP7" s="24">
        <v>1156.82</v>
      </c>
      <c r="BQ7" s="24">
        <v>67.91</v>
      </c>
      <c r="BR7" s="24">
        <v>52.95</v>
      </c>
      <c r="BS7" s="24">
        <v>107.83</v>
      </c>
      <c r="BT7" s="24">
        <v>100</v>
      </c>
      <c r="BU7" s="24">
        <v>86.59</v>
      </c>
      <c r="BV7" s="24">
        <v>71.84</v>
      </c>
      <c r="BW7" s="24">
        <v>73.36</v>
      </c>
      <c r="BX7" s="24">
        <v>72.599999999999994</v>
      </c>
      <c r="BY7" s="24">
        <v>69.430000000000007</v>
      </c>
      <c r="BZ7" s="24">
        <v>70.709999999999994</v>
      </c>
      <c r="CA7" s="24">
        <v>75.33</v>
      </c>
      <c r="CB7" s="24">
        <v>310.99</v>
      </c>
      <c r="CC7" s="24">
        <v>401.2</v>
      </c>
      <c r="CD7" s="24">
        <v>211.25</v>
      </c>
      <c r="CE7" s="24">
        <v>236.28</v>
      </c>
      <c r="CF7" s="24">
        <v>217.06</v>
      </c>
      <c r="CG7" s="24">
        <v>228.47</v>
      </c>
      <c r="CH7" s="24">
        <v>224.88</v>
      </c>
      <c r="CI7" s="24">
        <v>228.64</v>
      </c>
      <c r="CJ7" s="24">
        <v>239.46</v>
      </c>
      <c r="CK7" s="24">
        <v>233.15</v>
      </c>
      <c r="CL7" s="24">
        <v>215.73</v>
      </c>
      <c r="CM7" s="24">
        <v>24.14</v>
      </c>
      <c r="CN7" s="24">
        <v>24.14</v>
      </c>
      <c r="CO7" s="24">
        <v>23.79</v>
      </c>
      <c r="CP7" s="24">
        <v>22.41</v>
      </c>
      <c r="CQ7" s="24">
        <v>23.45</v>
      </c>
      <c r="CR7" s="24">
        <v>42.47</v>
      </c>
      <c r="CS7" s="24">
        <v>42.4</v>
      </c>
      <c r="CT7" s="24">
        <v>42.28</v>
      </c>
      <c r="CU7" s="24">
        <v>41.06</v>
      </c>
      <c r="CV7" s="24">
        <v>42.09</v>
      </c>
      <c r="CW7" s="24">
        <v>43.28</v>
      </c>
      <c r="CX7" s="24">
        <v>81.2</v>
      </c>
      <c r="CY7" s="24">
        <v>81.2</v>
      </c>
      <c r="CZ7" s="24">
        <v>81.2</v>
      </c>
      <c r="DA7" s="24">
        <v>81.2</v>
      </c>
      <c r="DB7" s="24">
        <v>75.709999999999994</v>
      </c>
      <c r="DC7" s="24">
        <v>83.75</v>
      </c>
      <c r="DD7" s="24">
        <v>84.19</v>
      </c>
      <c r="DE7" s="24">
        <v>84.34</v>
      </c>
      <c r="DF7" s="24">
        <v>84.34</v>
      </c>
      <c r="DG7" s="24">
        <v>84.73</v>
      </c>
      <c r="DH7" s="24">
        <v>86.21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0.36</v>
      </c>
      <c r="EK7" s="24">
        <v>0.39</v>
      </c>
      <c r="EL7" s="24">
        <v>0.1</v>
      </c>
      <c r="EM7" s="24">
        <v>0.08</v>
      </c>
      <c r="EN7" s="24">
        <v>0.06</v>
      </c>
      <c r="EO7" s="24">
        <v>0.11</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2">
      <c r="B11">
        <v>22</v>
      </c>
      <c r="C11">
        <v>21</v>
      </c>
      <c r="D11">
        <v>20</v>
      </c>
      <c r="E11">
        <v>19</v>
      </c>
      <c r="F11">
        <v>18</v>
      </c>
      <c r="G11" t="s">
        <v>111</v>
      </c>
    </row>
    <row r="12" spans="1:145" x14ac:dyDescent="0.2">
      <c r="B12">
        <v>1</v>
      </c>
      <c r="C12">
        <v>1</v>
      </c>
      <c r="D12">
        <v>2</v>
      </c>
      <c r="E12">
        <v>3</v>
      </c>
      <c r="F12">
        <v>4</v>
      </c>
      <c r="G12" t="s">
        <v>112</v>
      </c>
    </row>
    <row r="13" spans="1:145" x14ac:dyDescent="0.2">
      <c r="B13" t="s">
        <v>113</v>
      </c>
      <c r="C13" t="s">
        <v>114</v>
      </c>
      <c r="D13" t="s">
        <v>114</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山梨県</cp:lastModifiedBy>
  <cp:lastPrinted>2025-02-07T08:11:51Z</cp:lastPrinted>
  <dcterms:created xsi:type="dcterms:W3CDTF">2025-01-24T07:31:06Z</dcterms:created>
  <dcterms:modified xsi:type="dcterms:W3CDTF">2025-02-19T02:23:24Z</dcterms:modified>
  <cp:category/>
</cp:coreProperties>
</file>