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06\OA書庫\3000水道課\3040下水道業務係\0030_調査関係\R6_調査提出\20250122_公営企業に係る経営比較分析表（令和５年度決算）の分析等について（依頼）\02_町→県\"/>
    </mc:Choice>
  </mc:AlternateContent>
  <xr:revisionPtr revIDLastSave="0" documentId="13_ncr:1_{967B82BB-41AA-43C2-8390-C2EFD2D4A6CD}" xr6:coauthVersionLast="47" xr6:coauthVersionMax="47" xr10:uidLastSave="{00000000-0000-0000-0000-000000000000}"/>
  <workbookProtection workbookAlgorithmName="SHA-512" workbookHashValue="idDfhpovxjW767/0WE0m+/gnVun8WDPEMk7WS8wZTaBSt1v5Vmm4sYojLee4+lC+Q4OUIVfeBeQZKsWviUcl0g==" workbookSaltValue="6tVCuh1hr+fP0/I5UdLg1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<sst xmlns="http://schemas.openxmlformats.org/spreadsheetml/2006/main" count="241" uniqueCount="119">
  <si>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</si>
  <si>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</si>
  <si>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</si>
  <si>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</si>
  <si>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</si>
  <si>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</si>
  <si>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</si>
  <si>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</si>
  <si>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</si>
  <si>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</si>
  <si>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</si>
  <si>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</si>
  <si>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</si>
  <si>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</si>
  <si>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</si>
  <si>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</si>
  <si>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</si>
  <si>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</si>
  <si>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</si>
  <si>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</si>
  <si>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</si>
  <si>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</si>
  <si>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</si>
  <si>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</si>
  <si>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</si>
  <si>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</si>
  <si>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</si>
  <si>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</si>
  <si>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</si>
  <si>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</si>
  <si>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</si>
  <si>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</si>
  <si>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</si>
  <si>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</si>
  <si>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</si>
  <si>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</si>
  <si>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</si>
  <si>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</si>
  <si>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</si>
  <si>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</si>
  <si>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</si>
  <si>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</si>
  <si>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</si>
  <si>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</si>
  <si>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</si>
  <si>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</si>
  <si>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</si>
  <si>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</si>
  <si>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</si>
  <si>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</si>
  <si>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</si>
  <si>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</si>
  <si>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</si>
  <si>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</si>
  <si>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</si>
  <si>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</si>
  <si>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</si>
  <si>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</si>
  <si>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</si>
  <si>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</si>
  <si>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</si>
  <si>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</si>
  <si>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</si>
  <si>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</si>
  <si>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</si>
  <si>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</si>
  <si>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</si>
  <si>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</si>
  <si>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</si>
  <si>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</si>
  <si>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</si>
  <si>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</si>
  <si>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</si>
  <si>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</si>
  <si>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</si>
  <si>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</si>
  <si>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</si>
  <si>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</si>
  <si>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</si>
  <si>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</si>
  <si>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</si>
  <si>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</si>
  <si>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</si>
  <si>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</si>
  <si>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</si>
  <si>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</si>
  <si>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</si>
  <si>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</si>
  <si>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</si>
  <si>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</si>
  <si>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</si>
  <si>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</si>
  <si>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</si>
  <si>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</si>
  <si>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</si>
  <si>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</si>
  <si>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</si>
  <si>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</si>
  <si>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</si>
  <si>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</si>
  <si>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</si>
  <si>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</si>
  <si>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</si>
  <si>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</si>
  <si>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</si>
  <si>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</si>
  <si>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</si>
  <si>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</si>
  <si>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</si>
  <si>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</si>
  <si>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</si>
  <si>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</si>
  <si>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</si>
  <si>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</si>
  <si>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</si>
  <si>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</si>
  <si>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100％を下回る68.92で、前年度より5.17ポイント減少した。主な原因は令和6年4月1日付の公営企業法適用に伴う打切決算で生じた未収金によるものである。この未収金を前年度と同様に収入した場合の収益的収支は77.02となり、前年度から2.93ポイント増加している。宿泊業等大口使用者からの使用料の増収が要因である。
④企業債残高対事業規模比率は前年度から36.95ポイント増加したが、①と同様に打切決算で生じた使用料収入の減少によるものである。前年度と同条件で算定するとR5数値は1253.17で、230.53ポイントの減少となる。これは繰上償還の実施や新規起債の抑制による企業債残高の減少が要因である。
⑤経費回収率は57.5で前年度から9.97ポイント減少したが、上記と同様に打切決算による未収分の下水道使用料を含めると69.86となり、2.39ポイント改善したこととなる。物価や電気料高騰による汚水処理費の増加もあったものの、使用料収入の増加が上回ったことが要因。
⑥汚水処理原価は類似団体平均より低い数値を維持しており、前年度からほぼ横ばいとなった。今後も啓発活動による新規接続の促進など、有収水量の増加に取り組み、汚水処理の効率化を進める。
　⑧水洗化率は年々着実に上昇しており、今年度も0.94%増加した。今後も100%を目指し、普及啓発活動による接続世帯増加を図っていく。</t>
    <rPh sb="24" eb="27">
      <t>ゼンネンド</t>
    </rPh>
    <rPh sb="37" eb="39">
      <t>ゲンショウ</t>
    </rPh>
    <rPh sb="42" eb="43">
      <t>オモ</t>
    </rPh>
    <rPh sb="44" eb="46">
      <t>ゲンイン</t>
    </rPh>
    <rPh sb="47" eb="49">
      <t>レイワ</t>
    </rPh>
    <rPh sb="50" eb="51">
      <t>ネン</t>
    </rPh>
    <rPh sb="52" eb="53">
      <t>ガツ</t>
    </rPh>
    <rPh sb="54" eb="55">
      <t>ニチ</t>
    </rPh>
    <rPh sb="55" eb="56">
      <t>ヅケ</t>
    </rPh>
    <rPh sb="57" eb="59">
      <t>コウエイ</t>
    </rPh>
    <rPh sb="59" eb="61">
      <t>キギョウ</t>
    </rPh>
    <rPh sb="61" eb="62">
      <t>ホウ</t>
    </rPh>
    <rPh sb="62" eb="64">
      <t>テキヨウ</t>
    </rPh>
    <rPh sb="65" eb="66">
      <t>トモナ</t>
    </rPh>
    <rPh sb="67" eb="68">
      <t>ウチ</t>
    </rPh>
    <rPh sb="68" eb="69">
      <t>キリ</t>
    </rPh>
    <rPh sb="69" eb="71">
      <t>ケッサン</t>
    </rPh>
    <rPh sb="72" eb="73">
      <t>ショウ</t>
    </rPh>
    <rPh sb="75" eb="78">
      <t>ミシュウキン</t>
    </rPh>
    <rPh sb="89" eb="92">
      <t>ミシュウキン</t>
    </rPh>
    <rPh sb="93" eb="96">
      <t>ゼンネンド</t>
    </rPh>
    <rPh sb="97" eb="99">
      <t>ドウヨウ</t>
    </rPh>
    <rPh sb="100" eb="102">
      <t>シュウニュウ</t>
    </rPh>
    <rPh sb="104" eb="106">
      <t>バアイ</t>
    </rPh>
    <rPh sb="107" eb="110">
      <t>シュウエキテキ</t>
    </rPh>
    <rPh sb="110" eb="112">
      <t>シュウシ</t>
    </rPh>
    <rPh sb="122" eb="125">
      <t>ゼンネンド</t>
    </rPh>
    <rPh sb="135" eb="137">
      <t>ゾウカ</t>
    </rPh>
    <rPh sb="142" eb="144">
      <t>シュクハク</t>
    </rPh>
    <rPh sb="144" eb="145">
      <t>ギョウ</t>
    </rPh>
    <rPh sb="145" eb="146">
      <t>トウ</t>
    </rPh>
    <rPh sb="146" eb="151">
      <t>オオグチシヨウシャ</t>
    </rPh>
    <rPh sb="154" eb="157">
      <t>シヨウリョウ</t>
    </rPh>
    <rPh sb="158" eb="160">
      <t>ゾウシュウ</t>
    </rPh>
    <rPh sb="161" eb="163">
      <t>ヨウイン</t>
    </rPh>
    <rPh sb="169" eb="171">
      <t>キギョウ</t>
    </rPh>
    <rPh sb="171" eb="172">
      <t>サイ</t>
    </rPh>
    <rPh sb="172" eb="174">
      <t>ザンダカ</t>
    </rPh>
    <rPh sb="174" eb="175">
      <t>タイ</t>
    </rPh>
    <rPh sb="175" eb="177">
      <t>ジギョウ</t>
    </rPh>
    <rPh sb="177" eb="179">
      <t>キボ</t>
    </rPh>
    <rPh sb="179" eb="181">
      <t>ヒリツ</t>
    </rPh>
    <rPh sb="182" eb="185">
      <t>ゼンネンド</t>
    </rPh>
    <rPh sb="196" eb="198">
      <t>ゾウカ</t>
    </rPh>
    <rPh sb="204" eb="206">
      <t>ドウヨウ</t>
    </rPh>
    <rPh sb="207" eb="208">
      <t>ウチ</t>
    </rPh>
    <rPh sb="208" eb="209">
      <t>キリ</t>
    </rPh>
    <rPh sb="209" eb="211">
      <t>ケッサン</t>
    </rPh>
    <rPh sb="212" eb="213">
      <t>ショウ</t>
    </rPh>
    <rPh sb="215" eb="220">
      <t>シヨウリョウシュウニュウ</t>
    </rPh>
    <rPh sb="221" eb="223">
      <t>ゲンショウ</t>
    </rPh>
    <rPh sb="232" eb="235">
      <t>ゼンネンド</t>
    </rPh>
    <rPh sb="236" eb="237">
      <t>ドウ</t>
    </rPh>
    <rPh sb="237" eb="239">
      <t>ジョウケン</t>
    </rPh>
    <rPh sb="240" eb="242">
      <t>サンテイ</t>
    </rPh>
    <rPh sb="247" eb="249">
      <t>スウチ</t>
    </rPh>
    <rPh sb="270" eb="272">
      <t>ゲンショウ</t>
    </rPh>
    <rPh sb="279" eb="283">
      <t>クリアゲショウカン</t>
    </rPh>
    <rPh sb="284" eb="286">
      <t>ジッシ</t>
    </rPh>
    <rPh sb="287" eb="289">
      <t>シンキ</t>
    </rPh>
    <rPh sb="289" eb="291">
      <t>キサイ</t>
    </rPh>
    <rPh sb="292" eb="294">
      <t>ヨクセイ</t>
    </rPh>
    <rPh sb="297" eb="299">
      <t>キギョウ</t>
    </rPh>
    <rPh sb="299" eb="300">
      <t>サイ</t>
    </rPh>
    <rPh sb="300" eb="302">
      <t>ザンダカ</t>
    </rPh>
    <rPh sb="303" eb="305">
      <t>ゲンショウ</t>
    </rPh>
    <rPh sb="314" eb="316">
      <t>ケイヒ</t>
    </rPh>
    <rPh sb="316" eb="318">
      <t>カイシュウ</t>
    </rPh>
    <rPh sb="318" eb="319">
      <t>リツ</t>
    </rPh>
    <rPh sb="325" eb="328">
      <t>ゼンネンド</t>
    </rPh>
    <rPh sb="338" eb="340">
      <t>ゲンショウ</t>
    </rPh>
    <rPh sb="344" eb="346">
      <t>ジョウキ</t>
    </rPh>
    <rPh sb="347" eb="349">
      <t>ドウヨウ</t>
    </rPh>
    <rPh sb="350" eb="354">
      <t>ウチキリケッサン</t>
    </rPh>
    <rPh sb="357" eb="359">
      <t>ミシュウ</t>
    </rPh>
    <rPh sb="359" eb="360">
      <t>ブン</t>
    </rPh>
    <rPh sb="361" eb="364">
      <t>ゲスイドウ</t>
    </rPh>
    <rPh sb="364" eb="367">
      <t>シヨウリョウ</t>
    </rPh>
    <rPh sb="368" eb="369">
      <t>フク</t>
    </rPh>
    <rPh sb="389" eb="391">
      <t>カイゼン</t>
    </rPh>
    <rPh sb="399" eb="401">
      <t>ブッカ</t>
    </rPh>
    <rPh sb="402" eb="404">
      <t>デンキ</t>
    </rPh>
    <rPh sb="404" eb="405">
      <t>リョウ</t>
    </rPh>
    <rPh sb="405" eb="407">
      <t>コウトウ</t>
    </rPh>
    <rPh sb="410" eb="412">
      <t>オスイ</t>
    </rPh>
    <rPh sb="412" eb="414">
      <t>ショリ</t>
    </rPh>
    <rPh sb="414" eb="415">
      <t>ヒ</t>
    </rPh>
    <rPh sb="416" eb="418">
      <t>ゾウカ</t>
    </rPh>
    <rPh sb="426" eb="429">
      <t>シヨウリョウ</t>
    </rPh>
    <rPh sb="429" eb="431">
      <t>シュウニュウ</t>
    </rPh>
    <rPh sb="432" eb="434">
      <t>ゾウカ</t>
    </rPh>
    <rPh sb="435" eb="437">
      <t>ウワマワ</t>
    </rPh>
    <rPh sb="442" eb="444">
      <t>ヨウイン</t>
    </rPh>
    <phoneticPr fontId="4"/>
  </si>
  <si>
    <t>建設事業着手より40年以上が経過し、今後、施設の維持管理費の増大が見込まれる。ストックマネジメント計画を策定し、限られた財源を計画的に配分していく必要がある。</t>
    <phoneticPr fontId="4"/>
  </si>
  <si>
    <t>令和6年4月からの法適用化に伴う打切決算により、使用料収入に関係する①④⑤の数値の悪化が見られるが、前年度と同条件で比較すれば使用料収入は増加しており、各数値も改善を示しているといえる。これは観光業の好調による大口使用者からの使用料増収が主な原因と考えられる。しかし、④⑤については依然として類似団体平均と大きな差があり、改善に向けて使用料改定による安定的な収入の確保が求められる。今後は独立採算の達成に向けて、普及啓発と並行して、経営戦略に基づく新たな料金体系の検討を進めていく。
また、今後耐用年数を迎え始める施設の維持管理についてもストックマネジメント計画の策定を視野に、計画的に実施するための対策が必要となる。</t>
    <rPh sb="0" eb="2">
      <t>レイワ</t>
    </rPh>
    <rPh sb="3" eb="4">
      <t>ネン</t>
    </rPh>
    <rPh sb="5" eb="6">
      <t>ガツ</t>
    </rPh>
    <rPh sb="9" eb="10">
      <t>ホウ</t>
    </rPh>
    <rPh sb="10" eb="13">
      <t>テキヨウカ</t>
    </rPh>
    <rPh sb="14" eb="15">
      <t>トモナ</t>
    </rPh>
    <rPh sb="16" eb="17">
      <t>ウチ</t>
    </rPh>
    <rPh sb="17" eb="18">
      <t>キリ</t>
    </rPh>
    <rPh sb="18" eb="20">
      <t>ケッサン</t>
    </rPh>
    <rPh sb="24" eb="27">
      <t>シヨウリョウ</t>
    </rPh>
    <rPh sb="27" eb="29">
      <t>シュウニュウ</t>
    </rPh>
    <rPh sb="30" eb="32">
      <t>カンケイ</t>
    </rPh>
    <rPh sb="38" eb="40">
      <t>スウチ</t>
    </rPh>
    <rPh sb="41" eb="43">
      <t>アッカ</t>
    </rPh>
    <rPh sb="44" eb="45">
      <t>ミ</t>
    </rPh>
    <rPh sb="50" eb="53">
      <t>ゼンネンド</t>
    </rPh>
    <rPh sb="54" eb="55">
      <t>ドウ</t>
    </rPh>
    <rPh sb="55" eb="57">
      <t>ジョウケン</t>
    </rPh>
    <rPh sb="58" eb="60">
      <t>ヒカク</t>
    </rPh>
    <rPh sb="63" eb="68">
      <t>シヨウリョウシュウニュウ</t>
    </rPh>
    <rPh sb="69" eb="71">
      <t>ゾウカ</t>
    </rPh>
    <rPh sb="76" eb="79">
      <t>カクスウチ</t>
    </rPh>
    <rPh sb="80" eb="82">
      <t>カイゼン</t>
    </rPh>
    <rPh sb="83" eb="84">
      <t>シメ</t>
    </rPh>
    <rPh sb="96" eb="98">
      <t>カンコウ</t>
    </rPh>
    <rPh sb="98" eb="99">
      <t>ギョウ</t>
    </rPh>
    <rPh sb="100" eb="102">
      <t>コウチョウ</t>
    </rPh>
    <rPh sb="105" eb="107">
      <t>オオグチ</t>
    </rPh>
    <rPh sb="107" eb="110">
      <t>シヨウシャ</t>
    </rPh>
    <rPh sb="113" eb="116">
      <t>シヨウリョウ</t>
    </rPh>
    <rPh sb="116" eb="118">
      <t>ゾウシュウ</t>
    </rPh>
    <rPh sb="119" eb="120">
      <t>オモ</t>
    </rPh>
    <rPh sb="121" eb="123">
      <t>ゲンイン</t>
    </rPh>
    <rPh sb="124" eb="125">
      <t>カンガ</t>
    </rPh>
    <rPh sb="141" eb="143">
      <t>イゼン</t>
    </rPh>
    <rPh sb="146" eb="148">
      <t>ルイジ</t>
    </rPh>
    <rPh sb="148" eb="150">
      <t>ダンタイ</t>
    </rPh>
    <rPh sb="150" eb="152">
      <t>ヘイキン</t>
    </rPh>
    <rPh sb="153" eb="154">
      <t>オオ</t>
    </rPh>
    <rPh sb="156" eb="157">
      <t>サ</t>
    </rPh>
    <rPh sb="161" eb="163">
      <t>カイゼン</t>
    </rPh>
    <rPh sb="164" eb="165">
      <t>ム</t>
    </rPh>
    <rPh sb="167" eb="170">
      <t>シヨウリョウ</t>
    </rPh>
    <rPh sb="170" eb="172">
      <t>カイテイ</t>
    </rPh>
    <rPh sb="175" eb="178">
      <t>アンテイテキ</t>
    </rPh>
    <rPh sb="179" eb="181">
      <t>シュウニュウ</t>
    </rPh>
    <rPh sb="182" eb="184">
      <t>カクホ</t>
    </rPh>
    <rPh sb="185" eb="186">
      <t>モト</t>
    </rPh>
    <rPh sb="191" eb="193">
      <t>コンゴ</t>
    </rPh>
    <rPh sb="194" eb="198">
      <t>ドクリツサイサン</t>
    </rPh>
    <rPh sb="199" eb="201">
      <t>タッセイ</t>
    </rPh>
    <rPh sb="202" eb="203">
      <t>ム</t>
    </rPh>
    <rPh sb="206" eb="208">
      <t>フキュウ</t>
    </rPh>
    <rPh sb="208" eb="210">
      <t>ケイハツ</t>
    </rPh>
    <rPh sb="211" eb="213">
      <t>ヘイコウ</t>
    </rPh>
    <rPh sb="216" eb="218">
      <t>ケイエイ</t>
    </rPh>
    <rPh sb="218" eb="220">
      <t>センリャク</t>
    </rPh>
    <rPh sb="221" eb="222">
      <t>モト</t>
    </rPh>
    <rPh sb="224" eb="225">
      <t>アラ</t>
    </rPh>
    <rPh sb="227" eb="229">
      <t>リョウキン</t>
    </rPh>
    <rPh sb="229" eb="231">
      <t>タイケイ</t>
    </rPh>
    <rPh sb="232" eb="234">
      <t>ケントウ</t>
    </rPh>
    <rPh sb="235" eb="236">
      <t>スス</t>
    </rPh>
    <rPh sb="245" eb="247">
      <t>コンゴ</t>
    </rPh>
    <rPh sb="247" eb="249">
      <t>タイヨウ</t>
    </rPh>
    <rPh sb="249" eb="251">
      <t>ネンスウ</t>
    </rPh>
    <rPh sb="252" eb="253">
      <t>ムカ</t>
    </rPh>
    <rPh sb="254" eb="255">
      <t>ハジ</t>
    </rPh>
    <rPh sb="257" eb="259">
      <t>シセツ</t>
    </rPh>
    <rPh sb="260" eb="262">
      <t>イジ</t>
    </rPh>
    <rPh sb="262" eb="264">
      <t>カンリ</t>
    </rPh>
    <rPh sb="279" eb="281">
      <t>ケイカク</t>
    </rPh>
    <rPh sb="282" eb="284">
      <t>サクテイ</t>
    </rPh>
    <rPh sb="285" eb="287">
      <t>シヤ</t>
    </rPh>
    <rPh sb="289" eb="292">
      <t>ケイカクテキ</t>
    </rPh>
    <rPh sb="293" eb="295">
      <t>ジッシ</t>
    </rPh>
    <rPh sb="300" eb="302">
      <t>タイサク</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</si>
</sst>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8B-46AD-8F4C-1A0474DAC9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5F8B-46AD-8F4C-1A0474DAC9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68.930000000000007</c:v>
                </c:pt>
                <c:pt idx="1">
                  <c:v>70.39</c:v>
                </c:pt>
                <c:pt idx="2">
                  <c:v>69.900000000000006</c:v>
                </c:pt>
                <c:pt idx="3">
                  <c:v>74.09</c:v>
                </c:pt>
                <c:pt idx="4">
                  <c:v>68.92</c:v>
                </c:pt>
              </c:numCache>
            </c:numRef>
          </c:val>
          <c:extLst>
            <c:ext xmlns:c16="http://schemas.microsoft.com/office/drawing/2014/chart" uri="{C3380CC4-5D6E-409C-BE32-E72D297353CC}">
              <c16:uniqueId val="{00000000-8878-429B-9DFB-CBC514826A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8-429B-9DFB-CBC514826A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4-4D0A-94D7-3BF3315F75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4-4D0A-94D7-3BF3315F75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A-41C4-8F2C-D956AEA70E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A-41C4-8F2C-D956AEA70E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11-413F-9207-A295BFBC62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1-413F-9207-A295BFBC62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6-4BE7-8B6B-911C6E0768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6-4BE7-8B6B-911C6E0768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1659.9</c:v>
                </c:pt>
                <c:pt idx="1">
                  <c:v>1871.18</c:v>
                </c:pt>
                <c:pt idx="2">
                  <c:v>1720.79</c:v>
                </c:pt>
                <c:pt idx="3">
                  <c:v>1483.7</c:v>
                </c:pt>
                <c:pt idx="4">
                  <c:v>1520.65</c:v>
                </c:pt>
              </c:numCache>
            </c:numRef>
          </c:val>
          <c:extLst>
            <c:ext xmlns:c16="http://schemas.microsoft.com/office/drawing/2014/chart" uri="{C3380CC4-5D6E-409C-BE32-E72D297353CC}">
              <c16:uniqueId val="{00000000-256C-4A94-B336-56D9723248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256C-4A94-B336-56D9723248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66.38</c:v>
                </c:pt>
                <c:pt idx="1">
                  <c:v>62.44</c:v>
                </c:pt>
                <c:pt idx="2">
                  <c:v>65.430000000000007</c:v>
                </c:pt>
                <c:pt idx="3">
                  <c:v>67.47</c:v>
                </c:pt>
                <c:pt idx="4">
                  <c:v>57.5</c:v>
                </c:pt>
              </c:numCache>
            </c:numRef>
          </c:val>
          <c:extLst>
            <c:ext xmlns:c16="http://schemas.microsoft.com/office/drawing/2014/chart" uri="{C3380CC4-5D6E-409C-BE32-E72D297353CC}">
              <c16:uniqueId val="{00000000-6784-4AB8-9F97-865127FC30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6784-4AB8-9F97-865127FC30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150.74</c:v>
                </c:pt>
                <c:pt idx="1">
                  <c:v>150.6</c:v>
                </c:pt>
                <c:pt idx="2">
                  <c:v>150.44999999999999</c:v>
                </c:pt>
                <c:pt idx="3">
                  <c:v>150.55000000000001</c:v>
                </c:pt>
                <c:pt idx="4">
                  <c:v>150.38999999999999</c:v>
                </c:pt>
              </c:numCache>
            </c:numRef>
          </c:val>
          <c:extLst>
            <c:ext xmlns:c16="http://schemas.microsoft.com/office/drawing/2014/chart" uri="{C3380CC4-5D6E-409C-BE32-E72D297353CC}">
              <c16:uniqueId val="{00000000-9AB9-4449-B19B-62A2760518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9AB9-4449-B19B-62A2760518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E-424F-A483-6A1C0BCF6F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E82E-424F-A483-6A1C0BCF6F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90.26</c:v>
                </c:pt>
                <c:pt idx="1">
                  <c:v>92.18</c:v>
                </c:pt>
                <c:pt idx="2">
                  <c:v>93.57</c:v>
                </c:pt>
                <c:pt idx="3">
                  <c:v>95.51</c:v>
                </c:pt>
                <c:pt idx="4">
                  <c:v>96.45</c:v>
                </c:pt>
              </c:numCache>
            </c:numRef>
          </c:val>
          <c:extLst>
            <c:ext xmlns:c16="http://schemas.microsoft.com/office/drawing/2014/chart" uri="{C3380CC4-5D6E-409C-BE32-E72D297353CC}">
              <c16:uniqueId val="{00000000-5D57-42A0-8ACE-DB3FD3EE57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5D57-42A0-8ACE-DB3FD3EE57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0"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富士河口湖町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26965</v>
      </c>
      <c r="AM8" s="36"/>
      <c r="AN8" s="36"/>
      <c r="AO8" s="36"/>
      <c r="AP8" s="36"/>
      <c r="AQ8" s="36"/>
      <c r="AR8" s="36"/>
      <c r="AS8" s="36"/>
      <c r="AT8" s="37">
        <f>データ!T6</f>
        <v>158.4</v>
      </c>
      <c r="AU8" s="37"/>
      <c r="AV8" s="37"/>
      <c r="AW8" s="37"/>
      <c r="AX8" s="37"/>
      <c r="AY8" s="37"/>
      <c r="AZ8" s="37"/>
      <c r="BA8" s="37"/>
      <c r="BB8" s="37">
        <f>データ!U6</f>
        <v>170.23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76.59</v>
      </c>
      <c r="Q10" s="37"/>
      <c r="R10" s="37"/>
      <c r="S10" s="37"/>
      <c r="T10" s="37"/>
      <c r="U10" s="37"/>
      <c r="V10" s="37"/>
      <c r="W10" s="37">
        <f>データ!Q6</f>
        <v>100</v>
      </c>
      <c r="X10" s="37"/>
      <c r="Y10" s="37"/>
      <c r="Z10" s="37"/>
      <c r="AA10" s="37"/>
      <c r="AB10" s="37"/>
      <c r="AC10" s="37"/>
      <c r="AD10" s="36">
        <f>データ!R6</f>
        <v>1760</v>
      </c>
      <c r="AE10" s="36"/>
      <c r="AF10" s="36"/>
      <c r="AG10" s="36"/>
      <c r="AH10" s="36"/>
      <c r="AI10" s="36"/>
      <c r="AJ10" s="36"/>
      <c r="AK10" s="2"/>
      <c r="AL10" s="36">
        <f>データ!V6</f>
        <v>20626</v>
      </c>
      <c r="AM10" s="36"/>
      <c r="AN10" s="36"/>
      <c r="AO10" s="36"/>
      <c r="AP10" s="36"/>
      <c r="AQ10" s="36"/>
      <c r="AR10" s="36"/>
      <c r="AS10" s="36"/>
      <c r="AT10" s="37">
        <f>データ!W6</f>
        <v>9.19</v>
      </c>
      <c r="AU10" s="37"/>
      <c r="AV10" s="37"/>
      <c r="AW10" s="37"/>
      <c r="AX10" s="37"/>
      <c r="AY10" s="37"/>
      <c r="AZ10" s="37"/>
      <c r="BA10" s="37"/>
      <c r="BB10" s="37">
        <f>データ!X6</f>
        <v>2244.4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CSiVHCzrLW5a4onk4uz4O8bCWeAh00AQePCPgTZwz0ziNfhMGdg14qGxJ9FJVsFFFec6FwMrZPWH2+vOqibxlA==" saltValue="/QZx3gYpa4532ssFlU+u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194301</v>
      </c>
      <c r="D6" s="19">
        <f t="shared" si="3"/>
        <v>47</v>
      </c>
      <c r="E6" s="19">
        <f t="shared" si="3"/>
        <v>17</v>
      </c>
      <c r="F6" s="19">
        <f t="shared" si="3"/>
        <v>1</v>
      </c>
      <c r="G6" s="19">
        <f t="shared" si="3"/>
        <v>0</v>
      </c>
      <c r="H6" s="19" t="str">
        <f t="shared" si="3"/>
        <v>山梨県　富士河口湖町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76.59</v>
      </c>
      <c r="Q6" s="20">
        <f t="shared" si="3"/>
        <v>100</v>
      </c>
      <c r="R6" s="20">
        <f t="shared" si="3"/>
        <v>1760</v>
      </c>
      <c r="S6" s="20">
        <f t="shared" si="3"/>
        <v>26965</v>
      </c>
      <c r="T6" s="20">
        <f t="shared" si="3"/>
        <v>158.4</v>
      </c>
      <c r="U6" s="20">
        <f t="shared" si="3"/>
        <v>170.23</v>
      </c>
      <c r="V6" s="20">
        <f t="shared" si="3"/>
        <v>20626</v>
      </c>
      <c r="W6" s="20">
        <f t="shared" si="3"/>
        <v>9.19</v>
      </c>
      <c r="X6" s="20">
        <f t="shared" si="3"/>
        <v>2244.4</v>
      </c>
      <c r="Y6" s="21">
        <f>IF(Y7="",NA(),Y7)</f>
        <v>68.930000000000007</v>
      </c>
      <c r="Z6" s="21">
        <f t="shared" ref="Z6:AH6" si="4">IF(Z7="",NA(),Z7)</f>
        <v>70.39</v>
      </c>
      <c r="AA6" s="21">
        <f t="shared" si="4"/>
        <v>69.900000000000006</v>
      </c>
      <c r="AB6" s="21">
        <f t="shared" si="4"/>
        <v>74.09</v>
      </c>
      <c r="AC6" s="21">
        <f t="shared" si="4"/>
        <v>68.92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1659.9</v>
      </c>
      <c r="BG6" s="21">
        <f t="shared" ref="BG6:BO6" si="7">IF(BG7="",NA(),BG7)</f>
        <v>1871.18</v>
      </c>
      <c r="BH6" s="21">
        <f t="shared" si="7"/>
        <v>1720.79</v>
      </c>
      <c r="BI6" s="21">
        <f t="shared" si="7"/>
        <v>1483.7</v>
      </c>
      <c r="BJ6" s="21">
        <f t="shared" si="7"/>
        <v>1520.65</v>
      </c>
      <c r="BK6" s="21">
        <f t="shared" si="7"/>
        <v>807.75</v>
      </c>
      <c r="BL6" s="21">
        <f t="shared" si="7"/>
        <v>812.92</v>
      </c>
      <c r="BM6" s="21">
        <f t="shared" si="7"/>
        <v>765.48</v>
      </c>
      <c r="BN6" s="21">
        <f t="shared" si="7"/>
        <v>742.08</v>
      </c>
      <c r="BO6" s="21">
        <f t="shared" si="7"/>
        <v>730.84</v>
      </c>
      <c r="BP6" s="20" t="str">
        <f>IF(BP7="","",IF(BP7="-","【-】","【"&amp;SUBSTITUTE(TEXT(BP7,"#,##0.00"),"-","△")&amp;"】"))</f>
        <v>【630.82】</v>
      </c>
      <c r="BQ6" s="21">
        <f>IF(BQ7="",NA(),BQ7)</f>
        <v>66.38</v>
      </c>
      <c r="BR6" s="21">
        <f t="shared" ref="BR6:BZ6" si="8">IF(BR7="",NA(),BR7)</f>
        <v>62.44</v>
      </c>
      <c r="BS6" s="21">
        <f t="shared" si="8"/>
        <v>65.430000000000007</v>
      </c>
      <c r="BT6" s="21">
        <f t="shared" si="8"/>
        <v>67.47</v>
      </c>
      <c r="BU6" s="21">
        <f t="shared" si="8"/>
        <v>57.5</v>
      </c>
      <c r="BV6" s="21">
        <f t="shared" si="8"/>
        <v>86.94</v>
      </c>
      <c r="BW6" s="21">
        <f t="shared" si="8"/>
        <v>85.4</v>
      </c>
      <c r="BX6" s="21">
        <f t="shared" si="8"/>
        <v>87.8</v>
      </c>
      <c r="BY6" s="21">
        <f t="shared" si="8"/>
        <v>86.51</v>
      </c>
      <c r="BZ6" s="21">
        <f t="shared" si="8"/>
        <v>89.17</v>
      </c>
      <c r="CA6" s="20" t="str">
        <f>IF(CA7="","",IF(CA7="-","【-】","【"&amp;SUBSTITUTE(TEXT(CA7,"#,##0.00"),"-","△")&amp;"】"))</f>
        <v>【97.81】</v>
      </c>
      <c r="CB6" s="21">
        <f>IF(CB7="",NA(),CB7)</f>
        <v>150.74</v>
      </c>
      <c r="CC6" s="21">
        <f t="shared" ref="CC6:CK6" si="9">IF(CC7="",NA(),CC7)</f>
        <v>150.6</v>
      </c>
      <c r="CD6" s="21">
        <f t="shared" si="9"/>
        <v>150.44999999999999</v>
      </c>
      <c r="CE6" s="21">
        <f t="shared" si="9"/>
        <v>150.55000000000001</v>
      </c>
      <c r="CF6" s="21">
        <f t="shared" si="9"/>
        <v>150.38999999999999</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90.26</v>
      </c>
      <c r="CY6" s="21">
        <f t="shared" ref="CY6:DG6" si="11">IF(CY7="",NA(),CY7)</f>
        <v>92.18</v>
      </c>
      <c r="CZ6" s="21">
        <f t="shared" si="11"/>
        <v>93.57</v>
      </c>
      <c r="DA6" s="21">
        <f t="shared" si="11"/>
        <v>95.51</v>
      </c>
      <c r="DB6" s="21">
        <f t="shared" si="11"/>
        <v>96.45</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194301</v>
      </c>
      <c r="D7" s="23">
        <v>47</v>
      </c>
      <c r="E7" s="23">
        <v>17</v>
      </c>
      <c r="F7" s="23">
        <v>1</v>
      </c>
      <c r="G7" s="23">
        <v>0</v>
      </c>
      <c r="H7" s="23" t="s">
        <v>97</v>
      </c>
      <c r="I7" s="23" t="s">
        <v>98</v>
      </c>
      <c r="J7" s="23" t="s">
        <v>99</v>
      </c>
      <c r="K7" s="23" t="s">
        <v>100</v>
      </c>
      <c r="L7" s="23" t="s">
        <v>101</v>
      </c>
      <c r="M7" s="23" t="s">
        <v>102</v>
      </c>
      <c r="N7" s="24" t="s">
        <v>103</v>
      </c>
      <c r="O7" s="24" t="s">
        <v>104</v>
      </c>
      <c r="P7" s="24">
        <v>76.59</v>
      </c>
      <c r="Q7" s="24">
        <v>100</v>
      </c>
      <c r="R7" s="24">
        <v>1760</v>
      </c>
      <c r="S7" s="24">
        <v>26965</v>
      </c>
      <c r="T7" s="24">
        <v>158.4</v>
      </c>
      <c r="U7" s="24">
        <v>170.23</v>
      </c>
      <c r="V7" s="24">
        <v>20626</v>
      </c>
      <c r="W7" s="24">
        <v>9.19</v>
      </c>
      <c r="X7" s="24">
        <v>2244.4</v>
      </c>
      <c r="Y7" s="24">
        <v>68.930000000000007</v>
      </c>
      <c r="Z7" s="24">
        <v>70.39</v>
      </c>
      <c r="AA7" s="24">
        <v>69.900000000000006</v>
      </c>
      <c r="AB7" s="24">
        <v>74.09</v>
      </c>
      <c r="AC7" s="24">
        <v>68.92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1659.9</v>
      </c>
      <c r="BG7" s="24">
        <v>1871.18</v>
      </c>
      <c r="BH7" s="24">
        <v>1720.79</v>
      </c>
      <c r="BI7" s="24">
        <v>1483.7</v>
      </c>
      <c r="BJ7" s="24">
        <v>1520.65</v>
      </c>
      <c r="BK7" s="24">
        <v>807.75</v>
      </c>
      <c r="BL7" s="24">
        <v>812.92</v>
      </c>
      <c r="BM7" s="24">
        <v>765.48</v>
      </c>
      <c r="BN7" s="24">
        <v>742.08</v>
      </c>
      <c r="BO7" s="24">
        <v>730.84</v>
      </c>
      <c r="BP7" s="24">
        <v>630.82000000000005</v>
      </c>
      <c r="BQ7" s="24">
        <v>66.38</v>
      </c>
      <c r="BR7" s="24">
        <v>62.44</v>
      </c>
      <c r="BS7" s="24">
        <v>65.430000000000007</v>
      </c>
      <c r="BT7" s="24">
        <v>67.47</v>
      </c>
      <c r="BU7" s="24">
        <v>57.5</v>
      </c>
      <c r="BV7" s="24">
        <v>86.94</v>
      </c>
      <c r="BW7" s="24">
        <v>85.4</v>
      </c>
      <c r="BX7" s="24">
        <v>87.8</v>
      </c>
      <c r="BY7" s="24">
        <v>86.51</v>
      </c>
      <c r="BZ7" s="24">
        <v>89.17</v>
      </c>
      <c r="CA7" s="24">
        <v>97.81</v>
      </c>
      <c r="CB7" s="24">
        <v>150.74</v>
      </c>
      <c r="CC7" s="24">
        <v>150.6</v>
      </c>
      <c r="CD7" s="24">
        <v>150.44999999999999</v>
      </c>
      <c r="CE7" s="24">
        <v>150.55000000000001</v>
      </c>
      <c r="CF7" s="24">
        <v>150.38999999999999</v>
      </c>
      <c r="CG7" s="24">
        <v>179.63</v>
      </c>
      <c r="CH7" s="24">
        <v>188.57</v>
      </c>
      <c r="CI7" s="24">
        <v>187.69</v>
      </c>
      <c r="CJ7" s="24">
        <v>188.24</v>
      </c>
      <c r="CK7" s="24">
        <v>184.85</v>
      </c>
      <c r="CL7" s="24">
        <v>138.75</v>
      </c>
      <c r="CM7" s="24" t="s">
        <v>103</v>
      </c>
      <c r="CN7" s="24" t="s">
        <v>103</v>
      </c>
      <c r="CO7" s="24" t="s">
        <v>103</v>
      </c>
      <c r="CP7" s="24" t="s">
        <v>103</v>
      </c>
      <c r="CQ7" s="24" t="s">
        <v>103</v>
      </c>
      <c r="CR7" s="24">
        <v>55.55</v>
      </c>
      <c r="CS7" s="24">
        <v>55.84</v>
      </c>
      <c r="CT7" s="24">
        <v>55.78</v>
      </c>
      <c r="CU7" s="24">
        <v>54.86</v>
      </c>
      <c r="CV7" s="24">
        <v>55.04</v>
      </c>
      <c r="CW7" s="24">
        <v>58.94</v>
      </c>
      <c r="CX7" s="24">
        <v>90.26</v>
      </c>
      <c r="CY7" s="24">
        <v>92.18</v>
      </c>
      <c r="CZ7" s="24">
        <v>93.57</v>
      </c>
      <c r="DA7" s="24">
        <v>95.51</v>
      </c>
      <c r="DB7" s="24">
        <v>96.45</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和馬</cp:lastModifiedBy>
  <cp:lastPrinted>2025-02-07T08:12:13Z</cp:lastPrinted>
  <dcterms:created xsi:type="dcterms:W3CDTF">2025-01-24T07:28:35Z</dcterms:created>
  <dcterms:modified xsi:type="dcterms:W3CDTF">2025-02-07T08:14:05Z</dcterms:modified>
  <cp:category/>
</cp:coreProperties>
</file>