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ichinari-a\Desktop\"/>
    </mc:Choice>
  </mc:AlternateContent>
  <xr:revisionPtr revIDLastSave="0" documentId="13_ncr:1_{4DD8B78F-8255-40CE-A4E6-1C8AA022D6E0}" xr6:coauthVersionLast="47" xr6:coauthVersionMax="47" xr10:uidLastSave="{00000000-0000-0000-0000-000000000000}"/>
  <workbookProtection workbookAlgorithmName="SHA-512" workbookHashValue="EN5hTb1JElH8OhpHGcN6ZaJ2czPSX+639KYQYMdDygjqgaZGnajCd9XsQMj1Ic0gJ25U16j/Nxndb9jBU9yRyw==" workbookSaltValue="6Qb2lh+T9zAYwpQqlVcqIg=="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BB10" i="4"/>
  <c r="AT10" i="4"/>
  <c r="I10" i="4"/>
  <c r="B10" i="4"/>
  <c r="BB8" i="4"/>
  <c r="AT8" i="4"/>
  <c r="AL8" i="4"/>
  <c r="AD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<sst xmlns="http://schemas.openxmlformats.org/spreadsheetml/2006/main" count="228" uniqueCount="113">
  <si>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</si>
  <si>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</si>
  <si>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</si>
  <si>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</si>
  <si>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</si>
  <si>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</si>
  <si>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</si>
  <si>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</si>
  <si>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</si>
  <si>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</si>
  <si>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</si>
  <si>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</si>
  <si>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</si>
  <si>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</si>
  <si>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</si>
  <si>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</si>
  <si>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</si>
  <si>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</si>
  <si>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</si>
  <si>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</si>
  <si>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</si>
  <si>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</si>
  <si>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</si>
  <si>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</si>
  <si>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</si>
  <si>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</si>
  <si>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</si>
  <si>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</si>
  <si>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</si>
  <si>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</si>
  <si>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</si>
  <si>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</si>
  <si>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</si>
  <si>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</si>
  <si>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</si>
  <si>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</si>
  <si>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</si>
  <si>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</si>
  <si>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</si>
  <si>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</si>
  <si>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</si>
  <si>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</si>
  <si>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</si>
  <si>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</si>
  <si>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</si>
  <si>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</si>
  <si>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</si>
  <si>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</si>
  <si>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</si>
  <si>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</si>
  <si>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</si>
  <si>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</si>
  <si>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</si>
  <si>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</si>
  <si>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</si>
  <si>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</si>
  <si>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</si>
  <si>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</si>
  <si>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</si>
  <si>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</si>
  <si>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</si>
  <si>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</si>
  <si>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</si>
  <si>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</si>
  <si>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</si>
  <si>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</si>
  <si>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</si>
  <si>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</si>
  <si>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</si>
  <si>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</si>
  <si>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</si>
  <si>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</si>
  <si>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</si>
  <si>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</si>
  <si>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</si>
  <si>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</si>
  <si>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</si>
  <si>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</si>
  <si>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</si>
  <si>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</si>
  <si>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</si>
  <si>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</si>
  <si>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</si>
  <si>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</si>
  <si>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</si>
  <si>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</si>
  <si>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</si>
  <si>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</si>
  <si>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</si>
  <si>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</si>
  <si>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</si>
  <si>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</si>
  <si>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</si>
  <si>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</si>
  <si>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</si>
  <si>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</si>
  <si>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</si>
  <si>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</si>
  <si>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</si>
  <si>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</si>
  <si>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</si>
  <si>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</si>
  <si>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</si>
  <si>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</si>
  <si>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</si>
  <si>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</si>
  <si>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</si>
  <si>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</si>
  <si>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</si>
  <si>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</si>
  <si>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③令和5年度は前年度の一定管路工事施工後のため、令和2～3年度と同水準に減少した。今後も引き続き老朽管の更新整備を進めていくことが安定給水を継続させるうえで重要である。</t>
    <rPh sb="2" eb="4">
      <t>レイワ</t>
    </rPh>
    <rPh sb="5" eb="7">
      <t>ネンド</t>
    </rPh>
    <rPh sb="8" eb="11">
      <t>ゼンネンド</t>
    </rPh>
    <rPh sb="12" eb="14">
      <t>イッテイ</t>
    </rPh>
    <rPh sb="18" eb="20">
      <t>セコウ</t>
    </rPh>
    <rPh sb="20" eb="21">
      <t>アト</t>
    </rPh>
    <rPh sb="42" eb="44">
      <t>コンゴ</t>
    </rPh>
    <rPh sb="49" eb="52">
      <t>ロウキュウカン</t>
    </rPh>
    <rPh sb="53" eb="55">
      <t>コウシン</t>
    </rPh>
    <phoneticPr fontId="4"/>
  </si>
  <si>
    <t>　富士河口湖町上水道事業は、船津・小立・勝山の３地区で構成している。
①経常収支比率
令和4年度の97％に比べ、令和5年度は111％であった。数年前と同様に再び類似団体平均値を上回った。
⑤料金回収率
令和5年度は107％であった。令和4年度に比べ増加したが、今後も水道料未収金が発生しないよう努める必要がある。
⑥給水原価
本町は、豊富な地下水に恵まれていることにより水道料金が全国的にかなり低く保たれているが、④企業債(水道工事費等の借金残高)が高い水準であるため、近い将来再度の料金改定が必要である。
⑦施設利用率　　　　　　　　　　　　　　　　　
本町は有数の観光地であるため、令和2年度にコロナ禍の影響で施設利用率が大幅に減少した。しかし令和3年度には観光客の増加から改善の兆候が見られ、令和5年度は令和4年度に比べコロナ禍も終息に向かい、海外観光客等の増加もあり令和元年度と同水準以上まで回復した。
⑧有収率　　　　　　　　　　　　　　　　　　　
65％前後を推移していて、類似団体より低い状態が続いている。今後も漏水調査を継続実施して、漏水確認後には早急に更新し、有収率向上を図る必要がある。</t>
    <rPh sb="7" eb="8">
      <t>ウエ</t>
    </rPh>
    <rPh sb="27" eb="29">
      <t>コウセイ</t>
    </rPh>
    <rPh sb="54" eb="55">
      <t>クラ</t>
    </rPh>
    <rPh sb="72" eb="74">
      <t>スウネン</t>
    </rPh>
    <rPh sb="74" eb="75">
      <t>マエ</t>
    </rPh>
    <rPh sb="76" eb="78">
      <t>ドウヨウ</t>
    </rPh>
    <rPh sb="79" eb="80">
      <t>フタタ</t>
    </rPh>
    <rPh sb="81" eb="83">
      <t>ルイジ</t>
    </rPh>
    <rPh sb="83" eb="85">
      <t>ダンタイ</t>
    </rPh>
    <rPh sb="85" eb="88">
      <t>ヘイキンチ</t>
    </rPh>
    <rPh sb="117" eb="119">
      <t>レイワ</t>
    </rPh>
    <rPh sb="120" eb="122">
      <t>ネンド</t>
    </rPh>
    <rPh sb="123" eb="124">
      <t>クラ</t>
    </rPh>
    <rPh sb="125" eb="127">
      <t>ゾウカ</t>
    </rPh>
    <rPh sb="227" eb="228">
      <t>タカ</t>
    </rPh>
    <rPh sb="229" eb="231">
      <t>スイジュン</t>
    </rPh>
    <rPh sb="282" eb="284">
      <t>ユウスウ</t>
    </rPh>
    <rPh sb="298" eb="299">
      <t>ネン</t>
    </rPh>
    <rPh sb="299" eb="300">
      <t>ド</t>
    </rPh>
    <rPh sb="304" eb="305">
      <t>カ</t>
    </rPh>
    <rPh sb="306" eb="308">
      <t>エイキョウ</t>
    </rPh>
    <rPh sb="329" eb="331">
      <t>ネンド</t>
    </rPh>
    <rPh sb="333" eb="336">
      <t>カンコウキャク</t>
    </rPh>
    <rPh sb="337" eb="339">
      <t>ゾウカ</t>
    </rPh>
    <rPh sb="341" eb="343">
      <t>カイゼン</t>
    </rPh>
    <rPh sb="344" eb="346">
      <t>チョウコウ</t>
    </rPh>
    <rPh sb="347" eb="348">
      <t>ミ</t>
    </rPh>
    <rPh sb="350" eb="352">
      <t>レイワ</t>
    </rPh>
    <rPh sb="353" eb="355">
      <t>ネンド</t>
    </rPh>
    <rPh sb="356" eb="358">
      <t>レイワ</t>
    </rPh>
    <rPh sb="359" eb="361">
      <t>ネンド</t>
    </rPh>
    <rPh sb="362" eb="363">
      <t>クラ</t>
    </rPh>
    <rPh sb="381" eb="382">
      <t>トウ</t>
    </rPh>
    <rPh sb="388" eb="390">
      <t>レイワ</t>
    </rPh>
    <rPh sb="390" eb="392">
      <t>ガンネン</t>
    </rPh>
    <rPh sb="392" eb="393">
      <t>ド</t>
    </rPh>
    <rPh sb="394" eb="397">
      <t>ドウスイジュン</t>
    </rPh>
    <rPh sb="397" eb="399">
      <t>イジョウ</t>
    </rPh>
    <rPh sb="401" eb="403">
      <t>カイフク</t>
    </rPh>
    <rPh sb="486" eb="488">
      <t>コウシン</t>
    </rPh>
    <phoneticPr fontId="4"/>
  </si>
  <si>
    <t>令和5年度は前年度に比べ経常収支比率が100％を超え、やや運営状況は改善した状況である。今後数年間は施設の更新と拡張を進めていくうえで、これまで以上に設備投資の支出増大が見込まれることから、債務(借金)過多にも注意しながら安定運営を一層目指していく。
　また企業債(水道工事費等の借金残高)が依然として高水準であること、電気代をはじめとした物価の上昇がより顕著であることから、近い将来再度の料金改定が必要であり、経営戦略改定の際に検討事項とする予定である。</t>
    <rPh sb="0" eb="2">
      <t>レイワ</t>
    </rPh>
    <rPh sb="3" eb="5">
      <t>ネンド</t>
    </rPh>
    <rPh sb="6" eb="9">
      <t>ゼンネンド</t>
    </rPh>
    <rPh sb="10" eb="11">
      <t>クラ</t>
    </rPh>
    <rPh sb="12" eb="18">
      <t>ケイジョウシュウシヒリツ</t>
    </rPh>
    <rPh sb="24" eb="25">
      <t>コ</t>
    </rPh>
    <rPh sb="29" eb="33">
      <t>ウンエイジョウキョウ</t>
    </rPh>
    <rPh sb="34" eb="36">
      <t>カイゼン</t>
    </rPh>
    <rPh sb="38" eb="40">
      <t>ジョウキョウ</t>
    </rPh>
    <rPh sb="116" eb="118">
      <t>イッソウ</t>
    </rPh>
    <rPh sb="146" eb="148">
      <t>イゼン</t>
    </rPh>
    <rPh sb="151" eb="154">
      <t>コウスイジュン</t>
    </rPh>
    <rPh sb="160" eb="163">
      <t>デンキダイ</t>
    </rPh>
    <rPh sb="170" eb="172">
      <t>ブッカ</t>
    </rPh>
    <rPh sb="173" eb="175">
      <t>ジョウショウ</t>
    </rPh>
    <rPh sb="178" eb="180">
      <t>ケンチョ</t>
    </rPh>
    <rPh sb="206" eb="210">
      <t>ケイエイセンリャク</t>
    </rPh>
    <rPh sb="210" eb="212">
      <t>カイテイ</t>
    </rPh>
    <rPh sb="213" eb="214">
      <t>サイ</t>
    </rPh>
    <rPh sb="215" eb="217">
      <t>ケントウ</t>
    </rPh>
    <rPh sb="217" eb="219">
      <t>ジコウ</t>
    </rPh>
    <rPh sb="222" eb="22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</si>
</sst>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0.64</c:v>
                </c:pt>
                <c:pt idx="1">
                  <c:v>0.28000000000000003</c:v>
                </c:pt>
                <c:pt idx="2">
                  <c:v>0.24</c:v>
                </c:pt>
                <c:pt idx="3">
                  <c:v>3.81</c:v>
                </c:pt>
                <c:pt idx="4">
                  <c:v>0.33</c:v>
                </c:pt>
              </c:numCache>
            </c:numRef>
          </c:val>
          <c:extLst>
            <c:ext xmlns:c16="http://schemas.microsoft.com/office/drawing/2014/chart" uri="{C3380CC4-5D6E-409C-BE32-E72D297353CC}">
              <c16:uniqueId val="{00000000-8646-49E5-A9BB-F094040226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8646-49E5-A9BB-F094040226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56.56</c:v>
                </c:pt>
                <c:pt idx="1">
                  <c:v>51.31</c:v>
                </c:pt>
                <c:pt idx="2">
                  <c:v>53.14</c:v>
                </c:pt>
                <c:pt idx="3">
                  <c:v>54.03</c:v>
                </c:pt>
                <c:pt idx="4">
                  <c:v>58.83</c:v>
                </c:pt>
              </c:numCache>
            </c:numRef>
          </c:val>
          <c:extLst>
            <c:ext xmlns:c16="http://schemas.microsoft.com/office/drawing/2014/chart" uri="{C3380CC4-5D6E-409C-BE32-E72D297353CC}">
              <c16:uniqueId val="{00000000-079A-49B4-9139-7FB4B7C14F5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079A-49B4-9139-7FB4B7C14F5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64.86</c:v>
                </c:pt>
                <c:pt idx="1">
                  <c:v>66.59</c:v>
                </c:pt>
                <c:pt idx="2">
                  <c:v>66.75</c:v>
                </c:pt>
                <c:pt idx="3">
                  <c:v>67.459999999999994</c:v>
                </c:pt>
                <c:pt idx="4">
                  <c:v>67.180000000000007</c:v>
                </c:pt>
              </c:numCache>
            </c:numRef>
          </c:val>
          <c:extLst>
            <c:ext xmlns:c16="http://schemas.microsoft.com/office/drawing/2014/chart" uri="{C3380CC4-5D6E-409C-BE32-E72D297353CC}">
              <c16:uniqueId val="{00000000-C917-423B-81A1-E55A8B6156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C917-423B-81A1-E55A8B6156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117.89</c:v>
                </c:pt>
                <c:pt idx="1">
                  <c:v>110.16</c:v>
                </c:pt>
                <c:pt idx="2">
                  <c:v>106.66</c:v>
                </c:pt>
                <c:pt idx="3">
                  <c:v>97.15</c:v>
                </c:pt>
                <c:pt idx="4">
                  <c:v>111.27</c:v>
                </c:pt>
              </c:numCache>
            </c:numRef>
          </c:val>
          <c:extLst>
            <c:ext xmlns:c16="http://schemas.microsoft.com/office/drawing/2014/chart" uri="{C3380CC4-5D6E-409C-BE32-E72D297353CC}">
              <c16:uniqueId val="{00000000-DEF4-4262-9F59-9DEBDBE69D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EF4-4262-9F59-9DEBDBE69D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49.29</c:v>
                </c:pt>
                <c:pt idx="1">
                  <c:v>47.65</c:v>
                </c:pt>
                <c:pt idx="2">
                  <c:v>49.09</c:v>
                </c:pt>
                <c:pt idx="3">
                  <c:v>49.25</c:v>
                </c:pt>
                <c:pt idx="4">
                  <c:v>49.85</c:v>
                </c:pt>
              </c:numCache>
            </c:numRef>
          </c:val>
          <c:extLst>
            <c:ext xmlns:c16="http://schemas.microsoft.com/office/drawing/2014/chart" uri="{C3380CC4-5D6E-409C-BE32-E72D297353CC}">
              <c16:uniqueId val="{00000000-59D3-44BC-8B0E-D2A9A92B42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59D3-44BC-8B0E-D2A9A92B42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0.96</c:v>
                </c:pt>
                <c:pt idx="1">
                  <c:v>0.96</c:v>
                </c:pt>
                <c:pt idx="2">
                  <c:v>0.96</c:v>
                </c:pt>
                <c:pt idx="3">
                  <c:v>0.96</c:v>
                </c:pt>
                <c:pt idx="4">
                  <c:v>0.95</c:v>
                </c:pt>
              </c:numCache>
            </c:numRef>
          </c:val>
          <c:extLst>
            <c:ext xmlns:c16="http://schemas.microsoft.com/office/drawing/2014/chart" uri="{C3380CC4-5D6E-409C-BE32-E72D297353CC}">
              <c16:uniqueId val="{00000000-EA82-489B-9E02-DA71ECF6B5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A82-489B-9E02-DA71ECF6B5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C1-4E62-957F-594A09F54C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ABC1-4E62-957F-594A09F54C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666.23</c:v>
                </c:pt>
                <c:pt idx="1">
                  <c:v>268.33999999999997</c:v>
                </c:pt>
                <c:pt idx="2">
                  <c:v>430.06</c:v>
                </c:pt>
                <c:pt idx="3">
                  <c:v>388.11</c:v>
                </c:pt>
                <c:pt idx="4">
                  <c:v>609.74</c:v>
                </c:pt>
              </c:numCache>
            </c:numRef>
          </c:val>
          <c:extLst>
            <c:ext xmlns:c16="http://schemas.microsoft.com/office/drawing/2014/chart" uri="{C3380CC4-5D6E-409C-BE32-E72D297353CC}">
              <c16:uniqueId val="{00000000-C481-46CF-B117-345189B3E7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C481-46CF-B117-345189B3E7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406.94</c:v>
                </c:pt>
                <c:pt idx="1">
                  <c:v>503.56</c:v>
                </c:pt>
                <c:pt idx="2">
                  <c:v>483.39</c:v>
                </c:pt>
                <c:pt idx="3">
                  <c:v>487.94</c:v>
                </c:pt>
                <c:pt idx="4">
                  <c:v>482.14</c:v>
                </c:pt>
              </c:numCache>
            </c:numRef>
          </c:val>
          <c:extLst>
            <c:ext xmlns:c16="http://schemas.microsoft.com/office/drawing/2014/chart" uri="{C3380CC4-5D6E-409C-BE32-E72D297353CC}">
              <c16:uniqueId val="{00000000-DA34-43D4-95E3-03F949743D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A34-43D4-95E3-03F949743D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115.62</c:v>
                </c:pt>
                <c:pt idx="1">
                  <c:v>104.55</c:v>
                </c:pt>
                <c:pt idx="2">
                  <c:v>101.95</c:v>
                </c:pt>
                <c:pt idx="3">
                  <c:v>90.82</c:v>
                </c:pt>
                <c:pt idx="4">
                  <c:v>107.19</c:v>
                </c:pt>
              </c:numCache>
            </c:numRef>
          </c:val>
          <c:extLst>
            <c:ext xmlns:c16="http://schemas.microsoft.com/office/drawing/2014/chart" uri="{C3380CC4-5D6E-409C-BE32-E72D297353CC}">
              <c16:uniqueId val="{00000000-FF08-4CFC-BB49-0599592B78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F08-4CFC-BB49-0599592B78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65.66</c:v>
                </c:pt>
                <c:pt idx="1">
                  <c:v>73.739999999999995</c:v>
                </c:pt>
                <c:pt idx="2">
                  <c:v>75.900000000000006</c:v>
                </c:pt>
                <c:pt idx="3">
                  <c:v>85.99</c:v>
                </c:pt>
                <c:pt idx="4">
                  <c:v>73.319999999999993</c:v>
                </c:pt>
              </c:numCache>
            </c:numRef>
          </c:val>
          <c:extLst>
            <c:ext xmlns:c16="http://schemas.microsoft.com/office/drawing/2014/chart" uri="{C3380CC4-5D6E-409C-BE32-E72D297353CC}">
              <c16:uniqueId val="{00000000-98A1-4394-AA99-22EA5C22F7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8A1-4394-AA99-22EA5C22F7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山梨県　富士河口湖町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3"/>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5" t="s">
        <v>9</v>
      </c>
      <c r="BM7" s="76"/>
      <c r="BN7" s="76"/>
      <c r="BO7" s="76"/>
      <c r="BP7" s="76"/>
      <c r="BQ7" s="76"/>
      <c r="BR7" s="76"/>
      <c r="BS7" s="76"/>
      <c r="BT7" s="76"/>
      <c r="BU7" s="76"/>
      <c r="BV7" s="76"/>
      <c r="BW7" s="76"/>
      <c r="BX7" s="76"/>
      <c r="BY7" s="77"/>
    </row>
    <row r="8" spans="1:78" ht="18.75" customHeight="1" x14ac:dyDescent="0.15">
      <c r="A8" s="2"/>
      <c r="B8" s="68" t="str">
        <f>データ!$I$6</f>
        <v>法適用</v>
      </c>
      <c r="C8" s="69"/>
      <c r="D8" s="69"/>
      <c r="E8" s="69"/>
      <c r="F8" s="69"/>
      <c r="G8" s="69"/>
      <c r="H8" s="69"/>
      <c r="I8" s="68" t="str">
        <f>データ!$J$6</f>
        <v>水道事業</v>
      </c>
      <c r="J8" s="69"/>
      <c r="K8" s="69"/>
      <c r="L8" s="69"/>
      <c r="M8" s="69"/>
      <c r="N8" s="69"/>
      <c r="O8" s="70"/>
      <c r="P8" s="71" t="str">
        <f>データ!$K$6</f>
        <v>末端給水事業</v>
      </c>
      <c r="Q8" s="71"/>
      <c r="R8" s="71"/>
      <c r="S8" s="71"/>
      <c r="T8" s="71"/>
      <c r="U8" s="71"/>
      <c r="V8" s="71"/>
      <c r="W8" s="71" t="str">
        <f>データ!$L$6</f>
        <v>A6</v>
      </c>
      <c r="X8" s="71"/>
      <c r="Y8" s="71"/>
      <c r="Z8" s="71"/>
      <c r="AA8" s="71"/>
      <c r="AB8" s="71"/>
      <c r="AC8" s="71"/>
      <c r="AD8" s="71" t="str">
        <f>データ!$M$6</f>
        <v>非設置</v>
      </c>
      <c r="AE8" s="71"/>
      <c r="AF8" s="71"/>
      <c r="AG8" s="71"/>
      <c r="AH8" s="71"/>
      <c r="AI8" s="71"/>
      <c r="AJ8" s="71"/>
      <c r="AK8" s="2"/>
      <c r="AL8" s="62">
        <f>データ!$R$6</f>
        <v>26965</v>
      </c>
      <c r="AM8" s="62"/>
      <c r="AN8" s="62"/>
      <c r="AO8" s="62"/>
      <c r="AP8" s="62"/>
      <c r="AQ8" s="62"/>
      <c r="AR8" s="62"/>
      <c r="AS8" s="62"/>
      <c r="AT8" s="36">
        <f>データ!$S$6</f>
        <v>158.4</v>
      </c>
      <c r="AU8" s="37"/>
      <c r="AV8" s="37"/>
      <c r="AW8" s="37"/>
      <c r="AX8" s="37"/>
      <c r="AY8" s="37"/>
      <c r="AZ8" s="37"/>
      <c r="BA8" s="37"/>
      <c r="BB8" s="51">
        <f>データ!$T$6</f>
        <v>170.23</v>
      </c>
      <c r="BC8" s="51"/>
      <c r="BD8" s="51"/>
      <c r="BE8" s="51"/>
      <c r="BF8" s="51"/>
      <c r="BG8" s="51"/>
      <c r="BH8" s="51"/>
      <c r="BI8" s="51"/>
      <c r="BJ8" s="3"/>
      <c r="BK8" s="3"/>
      <c r="BL8" s="64" t="s">
        <v>10</v>
      </c>
      <c r="BM8" s="65"/>
      <c r="BN8" s="66" t="s">
        <v>11</v>
      </c>
      <c r="BO8" s="66"/>
      <c r="BP8" s="66"/>
      <c r="BQ8" s="66"/>
      <c r="BR8" s="66"/>
      <c r="BS8" s="66"/>
      <c r="BT8" s="66"/>
      <c r="BU8" s="66"/>
      <c r="BV8" s="66"/>
      <c r="BW8" s="66"/>
      <c r="BX8" s="66"/>
      <c r="BY8" s="67"/>
    </row>
    <row r="9" spans="1:78" ht="18.75" customHeight="1" x14ac:dyDescent="0.15">
      <c r="A9" s="2"/>
      <c r="B9" s="44" t="s">
        <v>12</v>
      </c>
      <c r="C9" s="45"/>
      <c r="D9" s="45"/>
      <c r="E9" s="45"/>
      <c r="F9" s="45"/>
      <c r="G9" s="45"/>
      <c r="H9" s="45"/>
      <c r="I9" s="44" t="s">
        <v>13</v>
      </c>
      <c r="J9" s="45"/>
      <c r="K9" s="45"/>
      <c r="L9" s="45"/>
      <c r="M9" s="45"/>
      <c r="N9" s="45"/>
      <c r="O9" s="63"/>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51.96</v>
      </c>
      <c r="J10" s="37"/>
      <c r="K10" s="37"/>
      <c r="L10" s="37"/>
      <c r="M10" s="37"/>
      <c r="N10" s="37"/>
      <c r="O10" s="61"/>
      <c r="P10" s="51">
        <f>データ!$P$6</f>
        <v>76</v>
      </c>
      <c r="Q10" s="51"/>
      <c r="R10" s="51"/>
      <c r="S10" s="51"/>
      <c r="T10" s="51"/>
      <c r="U10" s="51"/>
      <c r="V10" s="51"/>
      <c r="W10" s="62">
        <f>データ!$Q$6</f>
        <v>1120</v>
      </c>
      <c r="X10" s="62"/>
      <c r="Y10" s="62"/>
      <c r="Z10" s="62"/>
      <c r="AA10" s="62"/>
      <c r="AB10" s="62"/>
      <c r="AC10" s="62"/>
      <c r="AD10" s="2"/>
      <c r="AE10" s="2"/>
      <c r="AF10" s="2"/>
      <c r="AG10" s="2"/>
      <c r="AH10" s="2"/>
      <c r="AI10" s="2"/>
      <c r="AJ10" s="2"/>
      <c r="AK10" s="2"/>
      <c r="AL10" s="62">
        <f>データ!$U$6</f>
        <v>20463</v>
      </c>
      <c r="AM10" s="62"/>
      <c r="AN10" s="62"/>
      <c r="AO10" s="62"/>
      <c r="AP10" s="62"/>
      <c r="AQ10" s="62"/>
      <c r="AR10" s="62"/>
      <c r="AS10" s="62"/>
      <c r="AT10" s="36">
        <f>データ!$V$6</f>
        <v>26.92</v>
      </c>
      <c r="AU10" s="37"/>
      <c r="AV10" s="37"/>
      <c r="AW10" s="37"/>
      <c r="AX10" s="37"/>
      <c r="AY10" s="37"/>
      <c r="AZ10" s="37"/>
      <c r="BA10" s="37"/>
      <c r="BB10" s="51">
        <f>データ!$W$6</f>
        <v>760.14</v>
      </c>
      <c r="BC10" s="51"/>
      <c r="BD10" s="51"/>
      <c r="BE10" s="51"/>
      <c r="BF10" s="51"/>
      <c r="BG10" s="51"/>
      <c r="BH10" s="51"/>
      <c r="BI10" s="51"/>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110</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86"/>
      <c r="BM60" s="87"/>
      <c r="BN60" s="87"/>
      <c r="BO60" s="87"/>
      <c r="BP60" s="87"/>
      <c r="BQ60" s="87"/>
      <c r="BR60" s="87"/>
      <c r="BS60" s="87"/>
      <c r="BT60" s="87"/>
      <c r="BU60" s="87"/>
      <c r="BV60" s="87"/>
      <c r="BW60" s="87"/>
      <c r="BX60" s="87"/>
      <c r="BY60" s="87"/>
      <c r="BZ60" s="88"/>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112</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46OD8L3vAN0M3PxCSoGgr7me5TXeu4MthCwDfv1hFvIZ/jXR4w0oGOv40XQ7w2Qvjy3v6pKDg+rpSqDLYOZCA==" saltValue="B6bBlpRcdadR3dshzirp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194301</v>
      </c>
      <c r="D6" s="20">
        <f t="shared" si="3"/>
        <v>46</v>
      </c>
      <c r="E6" s="20">
        <f t="shared" si="3"/>
        <v>1</v>
      </c>
      <c r="F6" s="20">
        <f t="shared" si="3"/>
        <v>0</v>
      </c>
      <c r="G6" s="20">
        <f t="shared" si="3"/>
        <v>1</v>
      </c>
      <c r="H6" s="20" t="str">
        <f t="shared" si="3"/>
        <v>山梨県　富士河口湖町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51.96</v>
      </c>
      <c r="P6" s="21">
        <f t="shared" si="3"/>
        <v>76</v>
      </c>
      <c r="Q6" s="21">
        <f t="shared" si="3"/>
        <v>1120</v>
      </c>
      <c r="R6" s="21">
        <f t="shared" si="3"/>
        <v>26965</v>
      </c>
      <c r="S6" s="21">
        <f t="shared" si="3"/>
        <v>158.4</v>
      </c>
      <c r="T6" s="21">
        <f t="shared" si="3"/>
        <v>170.23</v>
      </c>
      <c r="U6" s="21">
        <f t="shared" si="3"/>
        <v>20463</v>
      </c>
      <c r="V6" s="21">
        <f t="shared" si="3"/>
        <v>26.92</v>
      </c>
      <c r="W6" s="21">
        <f t="shared" si="3"/>
        <v>760.14</v>
      </c>
      <c r="X6" s="22">
        <f>IF(X7="",NA(),X7)</f>
        <v>117.89</v>
      </c>
      <c r="Y6" s="22">
        <f t="shared" ref="Y6:AG6" si="4">IF(Y7="",NA(),Y7)</f>
        <v>110.16</v>
      </c>
      <c r="Z6" s="22">
        <f t="shared" si="4"/>
        <v>106.66</v>
      </c>
      <c r="AA6" s="22">
        <f t="shared" si="4"/>
        <v>97.15</v>
      </c>
      <c r="AB6" s="22">
        <f t="shared" si="4"/>
        <v>111.27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666.23</v>
      </c>
      <c r="AU6" s="22">
        <f t="shared" ref="AU6:BC6" si="6">IF(AU7="",NA(),AU7)</f>
        <v>268.33999999999997</v>
      </c>
      <c r="AV6" s="22">
        <f t="shared" si="6"/>
        <v>430.06</v>
      </c>
      <c r="AW6" s="22">
        <f t="shared" si="6"/>
        <v>388.11</v>
      </c>
      <c r="AX6" s="22">
        <f t="shared" si="6"/>
        <v>609.74</v>
      </c>
      <c r="AY6" s="22">
        <f t="shared" si="6"/>
        <v>379.08</v>
      </c>
      <c r="AZ6" s="22">
        <f t="shared" si="6"/>
        <v>367.55</v>
      </c>
      <c r="BA6" s="22">
        <f t="shared" si="6"/>
        <v>378.56</v>
      </c>
      <c r="BB6" s="22">
        <f t="shared" si="6"/>
        <v>364.46</v>
      </c>
      <c r="BC6" s="22">
        <f t="shared" si="6"/>
        <v>338.89</v>
      </c>
      <c r="BD6" s="21" t="str">
        <f>IF(BD7="","",IF(BD7="-","【-】","【"&amp;SUBSTITUTE(TEXT(BD7,"#,##0.00"),"-","△")&amp;"】"))</f>
        <v>【243.36】</v>
      </c>
      <c r="BE6" s="22">
        <f>IF(BE7="",NA(),BE7)</f>
        <v>406.94</v>
      </c>
      <c r="BF6" s="22">
        <f t="shared" ref="BF6:BN6" si="7">IF(BF7="",NA(),BF7)</f>
        <v>503.56</v>
      </c>
      <c r="BG6" s="22">
        <f t="shared" si="7"/>
        <v>483.39</v>
      </c>
      <c r="BH6" s="22">
        <f t="shared" si="7"/>
        <v>487.94</v>
      </c>
      <c r="BI6" s="22">
        <f t="shared" si="7"/>
        <v>482.14</v>
      </c>
      <c r="BJ6" s="22">
        <f t="shared" si="7"/>
        <v>398.98</v>
      </c>
      <c r="BK6" s="22">
        <f t="shared" si="7"/>
        <v>418.68</v>
      </c>
      <c r="BL6" s="22">
        <f t="shared" si="7"/>
        <v>395.68</v>
      </c>
      <c r="BM6" s="22">
        <f t="shared" si="7"/>
        <v>403.72</v>
      </c>
      <c r="BN6" s="22">
        <f t="shared" si="7"/>
        <v>400.21</v>
      </c>
      <c r="BO6" s="21" t="str">
        <f>IF(BO7="","",IF(BO7="-","【-】","【"&amp;SUBSTITUTE(TEXT(BO7,"#,##0.00"),"-","△")&amp;"】"))</f>
        <v>【265.93】</v>
      </c>
      <c r="BP6" s="22">
        <f>IF(BP7="",NA(),BP7)</f>
        <v>115.62</v>
      </c>
      <c r="BQ6" s="22">
        <f t="shared" ref="BQ6:BY6" si="8">IF(BQ7="",NA(),BQ7)</f>
        <v>104.55</v>
      </c>
      <c r="BR6" s="22">
        <f t="shared" si="8"/>
        <v>101.95</v>
      </c>
      <c r="BS6" s="22">
        <f t="shared" si="8"/>
        <v>90.82</v>
      </c>
      <c r="BT6" s="22">
        <f t="shared" si="8"/>
        <v>107.19</v>
      </c>
      <c r="BU6" s="22">
        <f t="shared" si="8"/>
        <v>98.64</v>
      </c>
      <c r="BV6" s="22">
        <f t="shared" si="8"/>
        <v>94.78</v>
      </c>
      <c r="BW6" s="22">
        <f t="shared" si="8"/>
        <v>97.59</v>
      </c>
      <c r="BX6" s="22">
        <f t="shared" si="8"/>
        <v>92.17</v>
      </c>
      <c r="BY6" s="22">
        <f t="shared" si="8"/>
        <v>92.83</v>
      </c>
      <c r="BZ6" s="21" t="str">
        <f>IF(BZ7="","",IF(BZ7="-","【-】","【"&amp;SUBSTITUTE(TEXT(BZ7,"#,##0.00"),"-","△")&amp;"】"))</f>
        <v>【97.82】</v>
      </c>
      <c r="CA6" s="22">
        <f>IF(CA7="",NA(),CA7)</f>
        <v>65.66</v>
      </c>
      <c r="CB6" s="22">
        <f t="shared" ref="CB6:CJ6" si="9">IF(CB7="",NA(),CB7)</f>
        <v>73.739999999999995</v>
      </c>
      <c r="CC6" s="22">
        <f t="shared" si="9"/>
        <v>75.900000000000006</v>
      </c>
      <c r="CD6" s="22">
        <f t="shared" si="9"/>
        <v>85.99</v>
      </c>
      <c r="CE6" s="22">
        <f t="shared" si="9"/>
        <v>73.319999999999993</v>
      </c>
      <c r="CF6" s="22">
        <f t="shared" si="9"/>
        <v>178.92</v>
      </c>
      <c r="CG6" s="22">
        <f t="shared" si="9"/>
        <v>181.3</v>
      </c>
      <c r="CH6" s="22">
        <f t="shared" si="9"/>
        <v>181.71</v>
      </c>
      <c r="CI6" s="22">
        <f t="shared" si="9"/>
        <v>188.51</v>
      </c>
      <c r="CJ6" s="22">
        <f t="shared" si="9"/>
        <v>189.43</v>
      </c>
      <c r="CK6" s="21" t="str">
        <f>IF(CK7="","",IF(CK7="-","【-】","【"&amp;SUBSTITUTE(TEXT(CK7,"#,##0.00"),"-","△")&amp;"】"))</f>
        <v>【177.56】</v>
      </c>
      <c r="CL6" s="22">
        <f>IF(CL7="",NA(),CL7)</f>
        <v>56.56</v>
      </c>
      <c r="CM6" s="22">
        <f t="shared" ref="CM6:CU6" si="10">IF(CM7="",NA(),CM7)</f>
        <v>51.31</v>
      </c>
      <c r="CN6" s="22">
        <f t="shared" si="10"/>
        <v>53.14</v>
      </c>
      <c r="CO6" s="22">
        <f t="shared" si="10"/>
        <v>54.03</v>
      </c>
      <c r="CP6" s="22">
        <f t="shared" si="10"/>
        <v>58.83</v>
      </c>
      <c r="CQ6" s="22">
        <f t="shared" si="10"/>
        <v>55.14</v>
      </c>
      <c r="CR6" s="22">
        <f t="shared" si="10"/>
        <v>55.89</v>
      </c>
      <c r="CS6" s="22">
        <f t="shared" si="10"/>
        <v>55.72</v>
      </c>
      <c r="CT6" s="22">
        <f t="shared" si="10"/>
        <v>55.31</v>
      </c>
      <c r="CU6" s="22">
        <f t="shared" si="10"/>
        <v>55.14</v>
      </c>
      <c r="CV6" s="21" t="str">
        <f>IF(CV7="","",IF(CV7="-","【-】","【"&amp;SUBSTITUTE(TEXT(CV7,"#,##0.00"),"-","△")&amp;"】"))</f>
        <v>【59.81】</v>
      </c>
      <c r="CW6" s="22">
        <f>IF(CW7="",NA(),CW7)</f>
        <v>64.86</v>
      </c>
      <c r="CX6" s="22">
        <f t="shared" ref="CX6:DF6" si="11">IF(CX7="",NA(),CX7)</f>
        <v>66.59</v>
      </c>
      <c r="CY6" s="22">
        <f t="shared" si="11"/>
        <v>66.75</v>
      </c>
      <c r="CZ6" s="22">
        <f t="shared" si="11"/>
        <v>67.459999999999994</v>
      </c>
      <c r="DA6" s="22">
        <f t="shared" si="11"/>
        <v>67.180000000000007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49.29</v>
      </c>
      <c r="DI6" s="22">
        <f t="shared" ref="DI6:DQ6" si="12">IF(DI7="",NA(),DI7)</f>
        <v>47.65</v>
      </c>
      <c r="DJ6" s="22">
        <f t="shared" si="12"/>
        <v>49.09</v>
      </c>
      <c r="DK6" s="22">
        <f t="shared" si="12"/>
        <v>49.25</v>
      </c>
      <c r="DL6" s="22">
        <f t="shared" si="12"/>
        <v>49.85</v>
      </c>
      <c r="DM6" s="22">
        <f t="shared" si="12"/>
        <v>49.92</v>
      </c>
      <c r="DN6" s="22">
        <f t="shared" si="12"/>
        <v>50.63</v>
      </c>
      <c r="DO6" s="22">
        <f t="shared" si="12"/>
        <v>51.29</v>
      </c>
      <c r="DP6" s="22">
        <f t="shared" si="12"/>
        <v>52.2</v>
      </c>
      <c r="DQ6" s="22">
        <f t="shared" si="12"/>
        <v>52.7</v>
      </c>
      <c r="DR6" s="21" t="str">
        <f>IF(DR7="","",IF(DR7="-","【-】","【"&amp;SUBSTITUTE(TEXT(DR7,"#,##0.00"),"-","△")&amp;"】"))</f>
        <v>【52.02】</v>
      </c>
      <c r="DS6" s="22">
        <f>IF(DS7="",NA(),DS7)</f>
        <v>0.96</v>
      </c>
      <c r="DT6" s="22">
        <f t="shared" ref="DT6:EB6" si="13">IF(DT7="",NA(),DT7)</f>
        <v>0.96</v>
      </c>
      <c r="DU6" s="22">
        <f t="shared" si="13"/>
        <v>0.96</v>
      </c>
      <c r="DV6" s="22">
        <f t="shared" si="13"/>
        <v>0.96</v>
      </c>
      <c r="DW6" s="22">
        <f t="shared" si="13"/>
        <v>0.95</v>
      </c>
      <c r="DX6" s="22">
        <f t="shared" si="13"/>
        <v>16.88</v>
      </c>
      <c r="DY6" s="22">
        <f t="shared" si="13"/>
        <v>18.28</v>
      </c>
      <c r="DZ6" s="22">
        <f t="shared" si="13"/>
        <v>19.61</v>
      </c>
      <c r="EA6" s="22">
        <f t="shared" si="13"/>
        <v>20.73</v>
      </c>
      <c r="EB6" s="22">
        <f t="shared" si="13"/>
        <v>22.86</v>
      </c>
      <c r="EC6" s="21" t="str">
        <f>IF(EC7="","",IF(EC7="-","【-】","【"&amp;SUBSTITUTE(TEXT(EC7,"#,##0.00"),"-","△")&amp;"】"))</f>
        <v>【25.37】</v>
      </c>
      <c r="ED6" s="22">
        <f>IF(ED7="",NA(),ED7)</f>
        <v>0.64</v>
      </c>
      <c r="EE6" s="22">
        <f t="shared" ref="EE6:EM6" si="14">IF(EE7="",NA(),EE7)</f>
        <v>0.28000000000000003</v>
      </c>
      <c r="EF6" s="22">
        <f t="shared" si="14"/>
        <v>0.24</v>
      </c>
      <c r="EG6" s="22">
        <f t="shared" si="14"/>
        <v>3.81</v>
      </c>
      <c r="EH6" s="22">
        <f t="shared" si="14"/>
        <v>0.33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194301</v>
      </c>
      <c r="D7" s="24">
        <v>46</v>
      </c>
      <c r="E7" s="24">
        <v>1</v>
      </c>
      <c r="F7" s="24">
        <v>0</v>
      </c>
      <c r="G7" s="24">
        <v>1</v>
      </c>
      <c r="H7" s="24" t="s">
        <v>93</v>
      </c>
      <c r="I7" s="24" t="s">
        <v>94</v>
      </c>
      <c r="J7" s="24" t="s">
        <v>95</v>
      </c>
      <c r="K7" s="24" t="s">
        <v>96</v>
      </c>
      <c r="L7" s="24" t="s">
        <v>97</v>
      </c>
      <c r="M7" s="24" t="s">
        <v>98</v>
      </c>
      <c r="N7" s="25" t="s">
        <v>99</v>
      </c>
      <c r="O7" s="25">
        <v>51.96</v>
      </c>
      <c r="P7" s="25">
        <v>76</v>
      </c>
      <c r="Q7" s="25">
        <v>1120</v>
      </c>
      <c r="R7" s="25">
        <v>26965</v>
      </c>
      <c r="S7" s="25">
        <v>158.4</v>
      </c>
      <c r="T7" s="25">
        <v>170.23</v>
      </c>
      <c r="U7" s="25">
        <v>20463</v>
      </c>
      <c r="V7" s="25">
        <v>26.92</v>
      </c>
      <c r="W7" s="25">
        <v>760.14</v>
      </c>
      <c r="X7" s="25">
        <v>117.89</v>
      </c>
      <c r="Y7" s="25">
        <v>110.16</v>
      </c>
      <c r="Z7" s="25">
        <v>106.66</v>
      </c>
      <c r="AA7" s="25">
        <v>97.15</v>
      </c>
      <c r="AB7" s="25">
        <v>111.27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666.23</v>
      </c>
      <c r="AU7" s="25">
        <v>268.33999999999997</v>
      </c>
      <c r="AV7" s="25">
        <v>430.06</v>
      </c>
      <c r="AW7" s="25">
        <v>388.11</v>
      </c>
      <c r="AX7" s="25">
        <v>609.74</v>
      </c>
      <c r="AY7" s="25">
        <v>379.08</v>
      </c>
      <c r="AZ7" s="25">
        <v>367.55</v>
      </c>
      <c r="BA7" s="25">
        <v>378.56</v>
      </c>
      <c r="BB7" s="25">
        <v>364.46</v>
      </c>
      <c r="BC7" s="25">
        <v>338.89</v>
      </c>
      <c r="BD7" s="25">
        <v>243.36</v>
      </c>
      <c r="BE7" s="25">
        <v>406.94</v>
      </c>
      <c r="BF7" s="25">
        <v>503.56</v>
      </c>
      <c r="BG7" s="25">
        <v>483.39</v>
      </c>
      <c r="BH7" s="25">
        <v>487.94</v>
      </c>
      <c r="BI7" s="25">
        <v>482.14</v>
      </c>
      <c r="BJ7" s="25">
        <v>398.98</v>
      </c>
      <c r="BK7" s="25">
        <v>418.68</v>
      </c>
      <c r="BL7" s="25">
        <v>395.68</v>
      </c>
      <c r="BM7" s="25">
        <v>403.72</v>
      </c>
      <c r="BN7" s="25">
        <v>400.21</v>
      </c>
      <c r="BO7" s="25">
        <v>265.93</v>
      </c>
      <c r="BP7" s="25">
        <v>115.62</v>
      </c>
      <c r="BQ7" s="25">
        <v>104.55</v>
      </c>
      <c r="BR7" s="25">
        <v>101.95</v>
      </c>
      <c r="BS7" s="25">
        <v>90.82</v>
      </c>
      <c r="BT7" s="25">
        <v>107.19</v>
      </c>
      <c r="BU7" s="25">
        <v>98.64</v>
      </c>
      <c r="BV7" s="25">
        <v>94.78</v>
      </c>
      <c r="BW7" s="25">
        <v>97.59</v>
      </c>
      <c r="BX7" s="25">
        <v>92.17</v>
      </c>
      <c r="BY7" s="25">
        <v>92.83</v>
      </c>
      <c r="BZ7" s="25">
        <v>97.82</v>
      </c>
      <c r="CA7" s="25">
        <v>65.66</v>
      </c>
      <c r="CB7" s="25">
        <v>73.739999999999995</v>
      </c>
      <c r="CC7" s="25">
        <v>75.900000000000006</v>
      </c>
      <c r="CD7" s="25">
        <v>85.99</v>
      </c>
      <c r="CE7" s="25">
        <v>73.319999999999993</v>
      </c>
      <c r="CF7" s="25">
        <v>178.92</v>
      </c>
      <c r="CG7" s="25">
        <v>181.3</v>
      </c>
      <c r="CH7" s="25">
        <v>181.71</v>
      </c>
      <c r="CI7" s="25">
        <v>188.51</v>
      </c>
      <c r="CJ7" s="25">
        <v>189.43</v>
      </c>
      <c r="CK7" s="25">
        <v>177.56</v>
      </c>
      <c r="CL7" s="25">
        <v>56.56</v>
      </c>
      <c r="CM7" s="25">
        <v>51.31</v>
      </c>
      <c r="CN7" s="25">
        <v>53.14</v>
      </c>
      <c r="CO7" s="25">
        <v>54.03</v>
      </c>
      <c r="CP7" s="25">
        <v>58.83</v>
      </c>
      <c r="CQ7" s="25">
        <v>55.14</v>
      </c>
      <c r="CR7" s="25">
        <v>55.89</v>
      </c>
      <c r="CS7" s="25">
        <v>55.72</v>
      </c>
      <c r="CT7" s="25">
        <v>55.31</v>
      </c>
      <c r="CU7" s="25">
        <v>55.14</v>
      </c>
      <c r="CV7" s="25">
        <v>59.81</v>
      </c>
      <c r="CW7" s="25">
        <v>64.86</v>
      </c>
      <c r="CX7" s="25">
        <v>66.59</v>
      </c>
      <c r="CY7" s="25">
        <v>66.75</v>
      </c>
      <c r="CZ7" s="25">
        <v>67.459999999999994</v>
      </c>
      <c r="DA7" s="25">
        <v>67.180000000000007</v>
      </c>
      <c r="DB7" s="25">
        <v>81.39</v>
      </c>
      <c r="DC7" s="25">
        <v>81.27</v>
      </c>
      <c r="DD7" s="25">
        <v>81.260000000000005</v>
      </c>
      <c r="DE7" s="25">
        <v>80.36</v>
      </c>
      <c r="DF7" s="25">
        <v>80.13</v>
      </c>
      <c r="DG7" s="25">
        <v>89.42</v>
      </c>
      <c r="DH7" s="25">
        <v>49.29</v>
      </c>
      <c r="DI7" s="25">
        <v>47.65</v>
      </c>
      <c r="DJ7" s="25">
        <v>49.09</v>
      </c>
      <c r="DK7" s="25">
        <v>49.25</v>
      </c>
      <c r="DL7" s="25">
        <v>49.85</v>
      </c>
      <c r="DM7" s="25">
        <v>49.92</v>
      </c>
      <c r="DN7" s="25">
        <v>50.63</v>
      </c>
      <c r="DO7" s="25">
        <v>51.29</v>
      </c>
      <c r="DP7" s="25">
        <v>52.2</v>
      </c>
      <c r="DQ7" s="25">
        <v>52.7</v>
      </c>
      <c r="DR7" s="25">
        <v>52.02</v>
      </c>
      <c r="DS7" s="25">
        <v>0.96</v>
      </c>
      <c r="DT7" s="25">
        <v>0.96</v>
      </c>
      <c r="DU7" s="25">
        <v>0.96</v>
      </c>
      <c r="DV7" s="25">
        <v>0.96</v>
      </c>
      <c r="DW7" s="25">
        <v>0.95</v>
      </c>
      <c r="DX7" s="25">
        <v>16.88</v>
      </c>
      <c r="DY7" s="25">
        <v>18.28</v>
      </c>
      <c r="DZ7" s="25">
        <v>19.61</v>
      </c>
      <c r="EA7" s="25">
        <v>20.73</v>
      </c>
      <c r="EB7" s="25">
        <v>22.86</v>
      </c>
      <c r="EC7" s="25">
        <v>25.37</v>
      </c>
      <c r="ED7" s="25">
        <v>0.64</v>
      </c>
      <c r="EE7" s="25">
        <v>0.28000000000000003</v>
      </c>
      <c r="EF7" s="25">
        <v>0.24</v>
      </c>
      <c r="EG7" s="25">
        <v>3.81</v>
      </c>
      <c r="EH7" s="25">
        <v>0.33</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赤池道済</cp:lastModifiedBy>
  <dcterms:created xsi:type="dcterms:W3CDTF">2025-01-24T06:48:52Z</dcterms:created>
  <dcterms:modified xsi:type="dcterms:W3CDTF">2025-01-29T07:43:07Z</dcterms:modified>
  <cp:category/>
</cp:coreProperties>
</file>