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inkou13\Desktop\2月5日公営企業に係る経営比較分析表（令和５年度決算）の分析等について\"/>
    </mc:Choice>
  </mc:AlternateContent>
  <workbookProtection workbookAlgorithmName="SHA-512" workbookHashValue="nnowyrAtXzEuxnes4O5F7t27Iatt8g84h68DGzrvlT7TbsFcvuhO389+CYMQfmBQS7VtDOxPJzSJ/1fVitc+zw==" workbookSaltValue="i21Jx/HIBH5ivXh03omytw=="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<sst xmlns="http://schemas.openxmlformats.org/spreadsheetml/2006/main" count="233" uniqueCount="117">
  <si>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</si>
  <si>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</si>
  <si>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</si>
  <si>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</si>
  <si>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</si>
  <si>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</si>
  <si>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</si>
  <si>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</si>
  <si>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</si>
  <si>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</si>
  <si>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</si>
  <si>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</si>
  <si>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</si>
  <si>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</si>
  <si>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</si>
  <si>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</si>
  <si>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</si>
  <si>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</si>
  <si>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</si>
  <si>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</si>
  <si>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</si>
  <si>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</si>
  <si>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</si>
  <si>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</si>
  <si>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</si>
  <si>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</si>
  <si>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</si>
  <si>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</si>
  <si>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</si>
  <si>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</si>
  <si>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</si>
  <si>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</si>
  <si>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</si>
  <si>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</si>
  <si>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</si>
  <si>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</si>
  <si>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</si>
  <si>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</si>
  <si>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</si>
  <si>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</si>
  <si>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</si>
  <si>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</si>
  <si>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</si>
  <si>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</si>
  <si>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</si>
  <si>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</si>
  <si>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</si>
  <si>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</si>
  <si>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</si>
  <si>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</si>
  <si>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</si>
  <si>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</si>
  <si>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</si>
  <si>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</si>
  <si>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</si>
  <si>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</si>
  <si>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</si>
  <si>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</si>
  <si>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</si>
  <si>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</si>
  <si>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</si>
  <si>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</si>
  <si>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</si>
  <si>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</si>
  <si>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</si>
  <si>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</si>
  <si>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</si>
  <si>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</si>
  <si>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</si>
  <si>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</si>
  <si>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</si>
  <si>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</si>
  <si>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</si>
  <si>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</si>
  <si>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</si>
  <si>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</si>
  <si>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</si>
  <si>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</si>
  <si>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</si>
  <si>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</si>
  <si>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</si>
  <si>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</si>
  <si>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</si>
  <si>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</si>
  <si>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</si>
  <si>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</si>
  <si>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</si>
  <si>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</si>
  <si>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</si>
  <si>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</si>
  <si>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</si>
  <si>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</si>
  <si>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</si>
  <si>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</si>
  <si>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</si>
  <si>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</si>
  <si>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鳴沢村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</si>
  <si>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</si>
  <si>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</si>
  <si>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</si>
  <si>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</si>
  <si>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</si>
  <si>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</si>
  <si>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</si>
  <si>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</si>
  <si>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</si>
  <si>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</si>
  <si>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</si>
  <si>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</si>
  <si>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</si>
  <si>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</si>
  <si>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</si>
  <si>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</si>
  <si>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</si>
  <si>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収益的収支比率は類似団体平均値と比較して多少低い数値である。給水収益のみでは老朽化した配水管の更新工事費などを賄えないため、一般会計からの繰入金などを使用して工事を実施していく。将来的に水道料金の見直しも視野に入れ経営の健全性・効率化を図る。</t>
    <rPh sb="16" eb="18">
      <t>ヒカク</t>
    </rPh>
    <rPh sb="20" eb="23">
      <t>タショウヒク</t>
    </rPh>
    <phoneticPr fontId="4"/>
  </si>
  <si>
    <t>人件費・材料費の増額に伴い工事費用は増加傾向にあり、今後も配水管の耐震化工事を実施していく上で、一般会計からの繰入金を使用していくこととなるが、独立採算制の観点から将来的な水道料金の値上げを検討する必要性が高まっている。
引き続き住民への安定した水道水の供給を実施するために令和4年度に策定を行った経営戦略を基に、工事額の試算や財源確保の具体的方策を立てて経営健全化を図る。</t>
    <rPh sb="0" eb="3">
      <t>ジンケンヒ</t>
    </rPh>
    <rPh sb="4" eb="7">
      <t>ザイリョウヒ</t>
    </rPh>
    <phoneticPr fontId="4"/>
  </si>
  <si>
    <t>令和5年度の管路更新率は平均値と比較して少々高い水準となった。
しかしながら、鳴沢村の総管路延長の内約20.0％は鋼管や鋳鉄管であり、耐震化が必要な配水管がまだ残っている。主要な配水管の更新も含め、村道工事との調整を図りながら効率的に配水管の更新工事を実施していく必要がある。</t>
    <rPh sb="20" eb="22">
      <t>ショウショウ</t>
    </rPh>
    <rPh sb="24" eb="26">
      <t>スイジュン</t>
    </rPh>
    <rPh sb="80" eb="81">
      <t>ノコ</t>
    </rPh>
    <rPh sb="86" eb="88">
      <t>シュヨウ</t>
    </rPh>
    <rPh sb="89" eb="92">
      <t>ハイスイカン</t>
    </rPh>
    <rPh sb="93" eb="95">
      <t>コウシン</t>
    </rPh>
    <rPh sb="96" eb="97">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</si>
</sst>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0.63</c:v>
                </c:pt>
                <c:pt idx="1">
                  <c:v>2.0699999999999998</c:v>
                </c:pt>
                <c:pt idx="2">
                  <c:v>1.28</c:v>
                </c:pt>
                <c:pt idx="3">
                  <c:v>1.28</c:v>
                </c:pt>
                <c:pt idx="4">
                  <c:v>0.87</c:v>
                </c:pt>
              </c:numCache>
            </c:numRef>
          </c:val>
          <c:extLst>
            <c:ext xmlns:c16="http://schemas.microsoft.com/office/drawing/2014/chart" uri="{C3380CC4-5D6E-409C-BE32-E72D297353CC}">
              <c16:uniqueId val="{00000000-A0CB-4626-AAA7-AE60AB25DFA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A0CB-4626-AAA7-AE60AB25DFA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65.010000000000005</c:v>
                </c:pt>
                <c:pt idx="1">
                  <c:v>57.69</c:v>
                </c:pt>
                <c:pt idx="2">
                  <c:v>57.46</c:v>
                </c:pt>
                <c:pt idx="3">
                  <c:v>58.83</c:v>
                </c:pt>
                <c:pt idx="4">
                  <c:v>64.430000000000007</c:v>
                </c:pt>
              </c:numCache>
            </c:numRef>
          </c:val>
          <c:extLst>
            <c:ext xmlns:c16="http://schemas.microsoft.com/office/drawing/2014/chart" uri="{C3380CC4-5D6E-409C-BE32-E72D297353CC}">
              <c16:uniqueId val="{00000000-74D5-4993-B900-5DE4F1F79B8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74D5-4993-B900-5DE4F1F79B8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c:v>
                </c:pt>
                <c:pt idx="1">
                  <c:v>85</c:v>
                </c:pt>
                <c:pt idx="2">
                  <c:v>85</c:v>
                </c:pt>
                <c:pt idx="3">
                  <c:v>85</c:v>
                </c:pt>
                <c:pt idx="4">
                  <c:v>85</c:v>
                </c:pt>
              </c:numCache>
            </c:numRef>
          </c:val>
          <c:extLst>
            <c:ext xmlns:c16="http://schemas.microsoft.com/office/drawing/2014/chart" uri="{C3380CC4-5D6E-409C-BE32-E72D297353CC}">
              <c16:uniqueId val="{00000000-F0D6-4BED-9479-B9BE7490BA0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F0D6-4BED-9479-B9BE7490BA0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139.75</c:v>
                </c:pt>
                <c:pt idx="1">
                  <c:v>123.5</c:v>
                </c:pt>
                <c:pt idx="2">
                  <c:v>98.54</c:v>
                </c:pt>
                <c:pt idx="3">
                  <c:v>72.67</c:v>
                </c:pt>
                <c:pt idx="4">
                  <c:v>71.98</c:v>
                </c:pt>
              </c:numCache>
            </c:numRef>
          </c:val>
          <c:extLst>
            <c:ext xmlns:c16="http://schemas.microsoft.com/office/drawing/2014/chart" uri="{C3380CC4-5D6E-409C-BE32-E72D297353CC}">
              <c16:uniqueId val="{00000000-0E51-437C-8670-B8E97146104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0E51-437C-8670-B8E97146104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5-42B1-B33D-CEEA05FE619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5-42B1-B33D-CEEA05FE619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4D-4177-926B-AA86034EFEB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D-4177-926B-AA86034EFEB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78-4DD3-9BE9-27AE823AA23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8-4DD3-9BE9-27AE823AA23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8E-4715-BE71-60C45CC1518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8E-4715-BE71-60C45CC1518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formatCode="#,##0.00;&quot;△&quot;#,##0.00;&quot;-&quot;">
                  <c:v>12.45</c:v>
                </c:pt>
                <c:pt idx="3" formatCode="#,##0.00;&quot;△&quot;#,##0.00;&quot;-&quot;">
                  <c:v>24.6</c:v>
                </c:pt>
                <c:pt idx="4" formatCode="#,##0.00;&quot;△&quot;#,##0.00;&quot;-&quot;">
                  <c:v>24.3</c:v>
                </c:pt>
              </c:numCache>
            </c:numRef>
          </c:val>
          <c:extLst>
            <c:ext xmlns:c16="http://schemas.microsoft.com/office/drawing/2014/chart" uri="{C3380CC4-5D6E-409C-BE32-E72D297353CC}">
              <c16:uniqueId val="{00000000-559D-4088-91ED-A5072FC9D40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559D-4088-91ED-A5072FC9D40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135.81</c:v>
                </c:pt>
                <c:pt idx="1">
                  <c:v>117.84</c:v>
                </c:pt>
                <c:pt idx="2">
                  <c:v>91.55</c:v>
                </c:pt>
                <c:pt idx="3">
                  <c:v>68.45</c:v>
                </c:pt>
                <c:pt idx="4">
                  <c:v>70.91</c:v>
                </c:pt>
              </c:numCache>
            </c:numRef>
          </c:val>
          <c:extLst>
            <c:ext xmlns:c16="http://schemas.microsoft.com/office/drawing/2014/chart" uri="{C3380CC4-5D6E-409C-BE32-E72D297353CC}">
              <c16:uniqueId val="{00000000-878A-435F-8266-A297FBF90A5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878A-435F-8266-A297FBF90A5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48.95</c:v>
                </c:pt>
                <c:pt idx="1">
                  <c:v>52.69</c:v>
                </c:pt>
                <c:pt idx="2">
                  <c:v>66.989999999999995</c:v>
                </c:pt>
                <c:pt idx="3">
                  <c:v>91.28</c:v>
                </c:pt>
                <c:pt idx="4">
                  <c:v>93.98</c:v>
                </c:pt>
              </c:numCache>
            </c:numRef>
          </c:val>
          <c:extLst>
            <c:ext xmlns:c16="http://schemas.microsoft.com/office/drawing/2014/chart" uri="{C3380CC4-5D6E-409C-BE32-E72D297353CC}">
              <c16:uniqueId val="{00000000-2D39-4D7C-8CF3-72BFFB8E72C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2D39-4D7C-8CF3-72BFFB8E72C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鳴沢村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3079</v>
      </c>
      <c r="AM8" s="36"/>
      <c r="AN8" s="36"/>
      <c r="AO8" s="36"/>
      <c r="AP8" s="36"/>
      <c r="AQ8" s="36"/>
      <c r="AR8" s="36"/>
      <c r="AS8" s="36"/>
      <c r="AT8" s="37">
        <f>データ!$S$6</f>
        <v>89.58</v>
      </c>
      <c r="AU8" s="37"/>
      <c r="AV8" s="37"/>
      <c r="AW8" s="37"/>
      <c r="AX8" s="37"/>
      <c r="AY8" s="37"/>
      <c r="AZ8" s="37"/>
      <c r="BA8" s="37"/>
      <c r="BB8" s="37">
        <f>データ!$T$6</f>
        <v>34.369999999999997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85.98</v>
      </c>
      <c r="Q10" s="37"/>
      <c r="R10" s="37"/>
      <c r="S10" s="37"/>
      <c r="T10" s="37"/>
      <c r="U10" s="37"/>
      <c r="V10" s="37"/>
      <c r="W10" s="36">
        <f>データ!$Q$6</f>
        <v>583</v>
      </c>
      <c r="X10" s="36"/>
      <c r="Y10" s="36"/>
      <c r="Z10" s="36"/>
      <c r="AA10" s="36"/>
      <c r="AB10" s="36"/>
      <c r="AC10" s="36"/>
      <c r="AD10" s="2"/>
      <c r="AE10" s="2"/>
      <c r="AF10" s="2"/>
      <c r="AG10" s="2"/>
      <c r="AH10" s="2"/>
      <c r="AI10" s="2"/>
      <c r="AJ10" s="2"/>
      <c r="AK10" s="2"/>
      <c r="AL10" s="36">
        <f>データ!$U$6</f>
        <v>2632</v>
      </c>
      <c r="AM10" s="36"/>
      <c r="AN10" s="36"/>
      <c r="AO10" s="36"/>
      <c r="AP10" s="36"/>
      <c r="AQ10" s="36"/>
      <c r="AR10" s="36"/>
      <c r="AS10" s="36"/>
      <c r="AT10" s="37">
        <f>データ!$V$6</f>
        <v>4</v>
      </c>
      <c r="AU10" s="37"/>
      <c r="AV10" s="37"/>
      <c r="AW10" s="37"/>
      <c r="AX10" s="37"/>
      <c r="AY10" s="37"/>
      <c r="AZ10" s="37"/>
      <c r="BA10" s="37"/>
      <c r="BB10" s="37">
        <f>データ!$W$6</f>
        <v>658</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G2W8tVN1o8wySm9d/K9QrDOhejr4vCrSnMb2L67KF5mj04rF25RLGAkaSNHltaNi4S+zDidGTxRlBGHEfXxzpQ==" saltValue="RKhX+5ejzAK92kQfnVD/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194298</v>
      </c>
      <c r="D6" s="20">
        <f t="shared" si="3"/>
        <v>47</v>
      </c>
      <c r="E6" s="20">
        <f t="shared" si="3"/>
        <v>1</v>
      </c>
      <c r="F6" s="20">
        <f t="shared" si="3"/>
        <v>0</v>
      </c>
      <c r="G6" s="20">
        <f t="shared" si="3"/>
        <v>0</v>
      </c>
      <c r="H6" s="20" t="str">
        <f t="shared" si="3"/>
        <v>山梨県　鳴沢村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85.98</v>
      </c>
      <c r="Q6" s="21">
        <f t="shared" si="3"/>
        <v>583</v>
      </c>
      <c r="R6" s="21">
        <f t="shared" si="3"/>
        <v>3079</v>
      </c>
      <c r="S6" s="21">
        <f t="shared" si="3"/>
        <v>89.58</v>
      </c>
      <c r="T6" s="21">
        <f t="shared" si="3"/>
        <v>34.369999999999997</v>
      </c>
      <c r="U6" s="21">
        <f t="shared" si="3"/>
        <v>2632</v>
      </c>
      <c r="V6" s="21">
        <f t="shared" si="3"/>
        <v>4</v>
      </c>
      <c r="W6" s="21">
        <f t="shared" si="3"/>
        <v>658</v>
      </c>
      <c r="X6" s="22">
        <f>IF(X7="",NA(),X7)</f>
        <v>139.75</v>
      </c>
      <c r="Y6" s="22">
        <f t="shared" ref="Y6:AG6" si="4">IF(Y7="",NA(),Y7)</f>
        <v>123.5</v>
      </c>
      <c r="Z6" s="22">
        <f t="shared" si="4"/>
        <v>98.54</v>
      </c>
      <c r="AA6" s="22">
        <f t="shared" si="4"/>
        <v>72.67</v>
      </c>
      <c r="AB6" s="22">
        <f t="shared" si="4"/>
        <v>71.98</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2">
        <f t="shared" si="7"/>
        <v>12.45</v>
      </c>
      <c r="BH6" s="22">
        <f t="shared" si="7"/>
        <v>24.6</v>
      </c>
      <c r="BI6" s="22">
        <f t="shared" si="7"/>
        <v>24.3</v>
      </c>
      <c r="BJ6" s="22">
        <f t="shared" si="7"/>
        <v>1018.52</v>
      </c>
      <c r="BK6" s="22">
        <f t="shared" si="7"/>
        <v>949.61</v>
      </c>
      <c r="BL6" s="22">
        <f t="shared" si="7"/>
        <v>918.84</v>
      </c>
      <c r="BM6" s="22">
        <f t="shared" si="7"/>
        <v>955.49</v>
      </c>
      <c r="BN6" s="22">
        <f t="shared" si="7"/>
        <v>1017.9</v>
      </c>
      <c r="BO6" s="21" t="str">
        <f>IF(BO7="","",IF(BO7="-","【-】","【"&amp;SUBSTITUTE(TEXT(BO7,"#,##0.00"),"-","△")&amp;"】"))</f>
        <v>【1,045.20】</v>
      </c>
      <c r="BP6" s="22">
        <f>IF(BP7="",NA(),BP7)</f>
        <v>135.81</v>
      </c>
      <c r="BQ6" s="22">
        <f t="shared" ref="BQ6:BY6" si="8">IF(BQ7="",NA(),BQ7)</f>
        <v>117.84</v>
      </c>
      <c r="BR6" s="22">
        <f t="shared" si="8"/>
        <v>91.55</v>
      </c>
      <c r="BS6" s="22">
        <f t="shared" si="8"/>
        <v>68.45</v>
      </c>
      <c r="BT6" s="22">
        <f t="shared" si="8"/>
        <v>70.91</v>
      </c>
      <c r="BU6" s="22">
        <f t="shared" si="8"/>
        <v>58.79</v>
      </c>
      <c r="BV6" s="22">
        <f t="shared" si="8"/>
        <v>58.41</v>
      </c>
      <c r="BW6" s="22">
        <f t="shared" si="8"/>
        <v>58.27</v>
      </c>
      <c r="BX6" s="22">
        <f t="shared" si="8"/>
        <v>55.15</v>
      </c>
      <c r="BY6" s="22">
        <f t="shared" si="8"/>
        <v>53.95</v>
      </c>
      <c r="BZ6" s="21" t="str">
        <f>IF(BZ7="","",IF(BZ7="-","【-】","【"&amp;SUBSTITUTE(TEXT(BZ7,"#,##0.00"),"-","△")&amp;"】"))</f>
        <v>【49.51】</v>
      </c>
      <c r="CA6" s="22">
        <f>IF(CA7="",NA(),CA7)</f>
        <v>48.95</v>
      </c>
      <c r="CB6" s="22">
        <f t="shared" ref="CB6:CJ6" si="9">IF(CB7="",NA(),CB7)</f>
        <v>52.69</v>
      </c>
      <c r="CC6" s="22">
        <f t="shared" si="9"/>
        <v>66.989999999999995</v>
      </c>
      <c r="CD6" s="22">
        <f t="shared" si="9"/>
        <v>91.28</v>
      </c>
      <c r="CE6" s="22">
        <f t="shared" si="9"/>
        <v>93.98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65.010000000000005</v>
      </c>
      <c r="CM6" s="22">
        <f t="shared" ref="CM6:CU6" si="10">IF(CM7="",NA(),CM7)</f>
        <v>57.69</v>
      </c>
      <c r="CN6" s="22">
        <f t="shared" si="10"/>
        <v>57.46</v>
      </c>
      <c r="CO6" s="22">
        <f t="shared" si="10"/>
        <v>58.83</v>
      </c>
      <c r="CP6" s="22">
        <f t="shared" si="10"/>
        <v>64.430000000000007</v>
      </c>
      <c r="CQ6" s="22">
        <f t="shared" si="10"/>
        <v>56.04</v>
      </c>
      <c r="CR6" s="22">
        <f t="shared" si="10"/>
        <v>58.52</v>
      </c>
      <c r="CS6" s="22">
        <f t="shared" si="10"/>
        <v>58.88</v>
      </c>
      <c r="CT6" s="22">
        <f t="shared" si="10"/>
        <v>58.16</v>
      </c>
      <c r="CU6" s="22">
        <f t="shared" si="10"/>
        <v>55.9</v>
      </c>
      <c r="CV6" s="21" t="str">
        <f>IF(CV7="","",IF(CV7="-","【-】","【"&amp;SUBSTITUTE(TEXT(CV7,"#,##0.00"),"-","△")&amp;"】"))</f>
        <v>【55.00】</v>
      </c>
      <c r="CW6" s="22">
        <f>IF(CW7="",NA(),CW7)</f>
        <v>85</v>
      </c>
      <c r="CX6" s="22">
        <f t="shared" ref="CX6:DF6" si="11">IF(CX7="",NA(),CX7)</f>
        <v>85</v>
      </c>
      <c r="CY6" s="22">
        <f t="shared" si="11"/>
        <v>85</v>
      </c>
      <c r="CZ6" s="22">
        <f t="shared" si="11"/>
        <v>85</v>
      </c>
      <c r="DA6" s="22">
        <f t="shared" si="11"/>
        <v>85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0.63</v>
      </c>
      <c r="EE6" s="22">
        <f t="shared" ref="EE6:EM6" si="14">IF(EE7="",NA(),EE7)</f>
        <v>2.0699999999999998</v>
      </c>
      <c r="EF6" s="22">
        <f t="shared" si="14"/>
        <v>1.28</v>
      </c>
      <c r="EG6" s="22">
        <f t="shared" si="14"/>
        <v>1.28</v>
      </c>
      <c r="EH6" s="22">
        <f t="shared" si="14"/>
        <v>0.87</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194298</v>
      </c>
      <c r="D7" s="24">
        <v>47</v>
      </c>
      <c r="E7" s="24">
        <v>1</v>
      </c>
      <c r="F7" s="24">
        <v>0</v>
      </c>
      <c r="G7" s="24">
        <v>0</v>
      </c>
      <c r="H7" s="24" t="s">
        <v>96</v>
      </c>
      <c r="I7" s="24" t="s">
        <v>97</v>
      </c>
      <c r="J7" s="24" t="s">
        <v>98</v>
      </c>
      <c r="K7" s="24" t="s">
        <v>99</v>
      </c>
      <c r="L7" s="24" t="s">
        <v>100</v>
      </c>
      <c r="M7" s="24" t="s">
        <v>101</v>
      </c>
      <c r="N7" s="25" t="s">
        <v>102</v>
      </c>
      <c r="O7" s="25" t="s">
        <v>103</v>
      </c>
      <c r="P7" s="25">
        <v>85.98</v>
      </c>
      <c r="Q7" s="25">
        <v>583</v>
      </c>
      <c r="R7" s="25">
        <v>3079</v>
      </c>
      <c r="S7" s="25">
        <v>89.58</v>
      </c>
      <c r="T7" s="25">
        <v>34.369999999999997</v>
      </c>
      <c r="U7" s="25">
        <v>2632</v>
      </c>
      <c r="V7" s="25">
        <v>4</v>
      </c>
      <c r="W7" s="25">
        <v>658</v>
      </c>
      <c r="X7" s="25">
        <v>139.75</v>
      </c>
      <c r="Y7" s="25">
        <v>123.5</v>
      </c>
      <c r="Z7" s="25">
        <v>98.54</v>
      </c>
      <c r="AA7" s="25">
        <v>72.67</v>
      </c>
      <c r="AB7" s="25">
        <v>71.98</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12.45</v>
      </c>
      <c r="BH7" s="25">
        <v>24.6</v>
      </c>
      <c r="BI7" s="25">
        <v>24.3</v>
      </c>
      <c r="BJ7" s="25">
        <v>1018.52</v>
      </c>
      <c r="BK7" s="25">
        <v>949.61</v>
      </c>
      <c r="BL7" s="25">
        <v>918.84</v>
      </c>
      <c r="BM7" s="25">
        <v>955.49</v>
      </c>
      <c r="BN7" s="25">
        <v>1017.9</v>
      </c>
      <c r="BO7" s="25">
        <v>1045.2</v>
      </c>
      <c r="BP7" s="25">
        <v>135.81</v>
      </c>
      <c r="BQ7" s="25">
        <v>117.84</v>
      </c>
      <c r="BR7" s="25">
        <v>91.55</v>
      </c>
      <c r="BS7" s="25">
        <v>68.45</v>
      </c>
      <c r="BT7" s="25">
        <v>70.91</v>
      </c>
      <c r="BU7" s="25">
        <v>58.79</v>
      </c>
      <c r="BV7" s="25">
        <v>58.41</v>
      </c>
      <c r="BW7" s="25">
        <v>58.27</v>
      </c>
      <c r="BX7" s="25">
        <v>55.15</v>
      </c>
      <c r="BY7" s="25">
        <v>53.95</v>
      </c>
      <c r="BZ7" s="25">
        <v>49.51</v>
      </c>
      <c r="CA7" s="25">
        <v>48.95</v>
      </c>
      <c r="CB7" s="25">
        <v>52.69</v>
      </c>
      <c r="CC7" s="25">
        <v>66.989999999999995</v>
      </c>
      <c r="CD7" s="25">
        <v>91.28</v>
      </c>
      <c r="CE7" s="25">
        <v>93.98</v>
      </c>
      <c r="CF7" s="25">
        <v>298.25</v>
      </c>
      <c r="CG7" s="25">
        <v>303.27999999999997</v>
      </c>
      <c r="CH7" s="25">
        <v>303.81</v>
      </c>
      <c r="CI7" s="25">
        <v>310.26</v>
      </c>
      <c r="CJ7" s="25">
        <v>318.99</v>
      </c>
      <c r="CK7" s="25">
        <v>317.14</v>
      </c>
      <c r="CL7" s="25">
        <v>65.010000000000005</v>
      </c>
      <c r="CM7" s="25">
        <v>57.69</v>
      </c>
      <c r="CN7" s="25">
        <v>57.46</v>
      </c>
      <c r="CO7" s="25">
        <v>58.83</v>
      </c>
      <c r="CP7" s="25">
        <v>64.430000000000007</v>
      </c>
      <c r="CQ7" s="25">
        <v>56.04</v>
      </c>
      <c r="CR7" s="25">
        <v>58.52</v>
      </c>
      <c r="CS7" s="25">
        <v>58.88</v>
      </c>
      <c r="CT7" s="25">
        <v>58.16</v>
      </c>
      <c r="CU7" s="25">
        <v>55.9</v>
      </c>
      <c r="CV7" s="25">
        <v>55</v>
      </c>
      <c r="CW7" s="25">
        <v>85</v>
      </c>
      <c r="CX7" s="25">
        <v>85</v>
      </c>
      <c r="CY7" s="25">
        <v>85</v>
      </c>
      <c r="CZ7" s="25">
        <v>85</v>
      </c>
      <c r="DA7" s="25">
        <v>85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0.63</v>
      </c>
      <c r="EE7" s="25">
        <v>2.0699999999999998</v>
      </c>
      <c r="EF7" s="25">
        <v>1.28</v>
      </c>
      <c r="EG7" s="25">
        <v>1.28</v>
      </c>
      <c r="EH7" s="25">
        <v>0.87</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鳴沢村</cp:lastModifiedBy>
  <dcterms:created xsi:type="dcterms:W3CDTF">2025-01-24T06:40:09Z</dcterms:created>
  <dcterms:modified xsi:type="dcterms:W3CDTF">2025-02-05T23:36:07Z</dcterms:modified>
  <cp:category/>
</cp:coreProperties>
</file>