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23山中湖村\23山中湖村法非適下水道【経営比較分析表】2023_194255_47_1718\【経営比較分析表】2023_194255_47_1718\"/>
    </mc:Choice>
  </mc:AlternateContent>
  <xr:revisionPtr revIDLastSave="0" documentId="13_ncr:1_{83994F89-EF82-432D-BBF9-E44874F12E59}" xr6:coauthVersionLast="47" xr6:coauthVersionMax="47" xr10:uidLastSave="{00000000-0000-0000-0000-000000000000}"/>
  <workbookProtection workbookAlgorithmName="SHA-512" workbookHashValue="aI8R2PGwOYoBAxEDDh72Sv5vKMWQtdW0hhoMcnb4D0CKm9kQeGAZ1pPv8fUwdrHvi4gvvW5jgeEDNsbHw6/j0g==" workbookSaltValue="os/Duuo4C4ECRx/V4STX6w==" workbookSpinCount="100000" lockStructure="1"/>
  <bookViews>
    <workbookView xWindow="-23148" yWindow="2208"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AT10" i="4"/>
  <c r="I10" i="4"/>
</calcChain>
</file>

<file path=xl/sharedStrings.xml><?xml version="1.0" encoding="utf-8"?>
<sst xmlns="http://schemas.openxmlformats.org/spreadsheetml/2006/main" count="241" uniqueCount="118">
  <si>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</si>
  <si>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</si>
  <si>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</si>
  <si>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</si>
  <si>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</si>
  <si>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</si>
  <si>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</si>
  <si>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</si>
  <si>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</si>
  <si>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</si>
  <si>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</si>
  <si>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</si>
  <si>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</si>
  <si>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</si>
  <si>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</si>
  <si>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</si>
  <si>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</si>
  <si>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</si>
  <si>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</si>
  <si>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</si>
  <si>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</si>
  <si>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</si>
  <si>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</si>
  <si>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</si>
  <si>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</si>
  <si>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</si>
  <si>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</si>
  <si>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</si>
  <si>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</si>
  <si>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</si>
  <si>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</si>
  <si>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</si>
  <si>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</si>
  <si>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</si>
  <si>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</si>
  <si>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</si>
  <si>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</si>
  <si>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</si>
  <si>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</si>
  <si>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</si>
  <si>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</si>
  <si>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</si>
  <si>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</si>
  <si>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</si>
  <si>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</si>
  <si>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</si>
  <si>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</si>
  <si>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</si>
  <si>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</si>
  <si>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</si>
  <si>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</si>
  <si>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</si>
  <si>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</si>
  <si>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</si>
  <si>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</si>
  <si>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</si>
  <si>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</si>
  <si>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</si>
  <si>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</si>
  <si>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</si>
  <si>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</si>
  <si>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</si>
  <si>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</si>
  <si>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</si>
  <si>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</si>
  <si>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</si>
  <si>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</si>
  <si>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</si>
  <si>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</si>
  <si>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</si>
  <si>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</si>
  <si>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</si>
  <si>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</si>
  <si>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</si>
  <si>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</si>
  <si>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</si>
  <si>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</si>
  <si>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</si>
  <si>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</si>
  <si>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</si>
  <si>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</si>
  <si>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</si>
  <si>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</si>
  <si>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</si>
  <si>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</si>
  <si>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</si>
  <si>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</si>
  <si>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</si>
  <si>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</si>
  <si>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</si>
  <si>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</si>
  <si>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</si>
  <si>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</si>
  <si>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</si>
  <si>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</si>
  <si>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</si>
  <si>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</si>
  <si>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山中湖村</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</si>
  <si>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</si>
  <si>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</si>
  <si>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</si>
  <si>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</si>
  <si>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</si>
  <si>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</si>
  <si>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</si>
  <si>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</si>
  <si>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</si>
  <si>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</si>
  <si>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</si>
  <si>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</si>
  <si>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</si>
  <si>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</si>
  <si>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</si>
  <si>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</si>
  <si>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</si>
  <si>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①100％には満たず、赤字が続いている。費用の削減に引き続き努めながら、料金改定に向けた検討を進めていく。
④類似団体と比較して、低い水準にある。今後、老朽化した管渠の更新を進めていくと、数値の上昇が見込まれるため、引き続き注視していく。
⑤100％を下回っており、類似団体と比較しても低い水準にある。使用料収入の確実な確保と合わせて、料金改定を見据えた経営改善を図っていく。
⑥類似団体と比較して、低い水準にあるが、今後も新規接続の推進による有収水量の増加に努める。
⑧類似団体と比較して、高い水準にある。喫緊に新たな管渠の整備は難しいが、今後も普及啓発による向上を進めていく。</t>
    <rPh sb="7" eb="8">
      <t>ミ</t>
    </rPh>
    <rPh sb="11" eb="13">
      <t>アカジ</t>
    </rPh>
    <rPh sb="14" eb="15">
      <t>ツヅ</t>
    </rPh>
    <rPh sb="20" eb="22">
      <t>ヒヨウ</t>
    </rPh>
    <rPh sb="23" eb="25">
      <t>サクゲン</t>
    </rPh>
    <rPh sb="26" eb="27">
      <t>ヒ</t>
    </rPh>
    <rPh sb="28" eb="29">
      <t>ツヅ</t>
    </rPh>
    <rPh sb="30" eb="31">
      <t>ツト</t>
    </rPh>
    <rPh sb="36" eb="40">
      <t>リョウキンカイテイ</t>
    </rPh>
    <rPh sb="41" eb="42">
      <t>ム</t>
    </rPh>
    <rPh sb="44" eb="46">
      <t>ケントウ</t>
    </rPh>
    <rPh sb="47" eb="48">
      <t>スス</t>
    </rPh>
    <rPh sb="55" eb="59">
      <t>ルイジダンタイ</t>
    </rPh>
    <rPh sb="60" eb="62">
      <t>ヒカク</t>
    </rPh>
    <rPh sb="65" eb="66">
      <t>ヒク</t>
    </rPh>
    <rPh sb="67" eb="69">
      <t>スイジュン</t>
    </rPh>
    <rPh sb="73" eb="75">
      <t>コンゴ</t>
    </rPh>
    <rPh sb="76" eb="79">
      <t>ロウキュウカ</t>
    </rPh>
    <rPh sb="81" eb="83">
      <t>カンキョ</t>
    </rPh>
    <rPh sb="84" eb="86">
      <t>コウシン</t>
    </rPh>
    <rPh sb="87" eb="88">
      <t>スス</t>
    </rPh>
    <rPh sb="94" eb="96">
      <t>スウチ</t>
    </rPh>
    <rPh sb="97" eb="99">
      <t>ジョウショウ</t>
    </rPh>
    <rPh sb="100" eb="102">
      <t>ミコ</t>
    </rPh>
    <rPh sb="108" eb="109">
      <t>ヒ</t>
    </rPh>
    <rPh sb="110" eb="111">
      <t>ツヅ</t>
    </rPh>
    <rPh sb="112" eb="114">
      <t>チュウシ</t>
    </rPh>
    <rPh sb="126" eb="128">
      <t>シタマワ</t>
    </rPh>
    <rPh sb="133" eb="137">
      <t>ルイジダンタイ</t>
    </rPh>
    <rPh sb="138" eb="140">
      <t>ヒカク</t>
    </rPh>
    <rPh sb="143" eb="144">
      <t>ヒク</t>
    </rPh>
    <rPh sb="145" eb="147">
      <t>スイジュン</t>
    </rPh>
    <rPh sb="151" eb="154">
      <t>シヨウリョウ</t>
    </rPh>
    <rPh sb="154" eb="156">
      <t>シュウニュウ</t>
    </rPh>
    <rPh sb="157" eb="159">
      <t>カクジツ</t>
    </rPh>
    <rPh sb="160" eb="162">
      <t>カクホ</t>
    </rPh>
    <rPh sb="163" eb="164">
      <t>ア</t>
    </rPh>
    <rPh sb="168" eb="172">
      <t>リョウキンカイテイ</t>
    </rPh>
    <rPh sb="173" eb="175">
      <t>ミス</t>
    </rPh>
    <rPh sb="177" eb="181">
      <t>ケイエイカイゼン</t>
    </rPh>
    <rPh sb="182" eb="183">
      <t>ハカ</t>
    </rPh>
    <rPh sb="190" eb="194">
      <t>ルイジダンタイ</t>
    </rPh>
    <rPh sb="195" eb="197">
      <t>ヒカク</t>
    </rPh>
    <rPh sb="200" eb="201">
      <t>ヒク</t>
    </rPh>
    <rPh sb="202" eb="204">
      <t>スイジュン</t>
    </rPh>
    <rPh sb="209" eb="211">
      <t>コンゴ</t>
    </rPh>
    <rPh sb="212" eb="216">
      <t>シンキセツゾク</t>
    </rPh>
    <rPh sb="217" eb="219">
      <t>スイシン</t>
    </rPh>
    <rPh sb="222" eb="226">
      <t>ユウシュウスイリョウ</t>
    </rPh>
    <rPh sb="227" eb="229">
      <t>ゾウカ</t>
    </rPh>
    <rPh sb="230" eb="231">
      <t>ツト</t>
    </rPh>
    <rPh sb="236" eb="240">
      <t>ルイジダンタイ</t>
    </rPh>
    <rPh sb="241" eb="243">
      <t>ヒカク</t>
    </rPh>
    <rPh sb="246" eb="247">
      <t>タカ</t>
    </rPh>
    <rPh sb="248" eb="250">
      <t>スイジュン</t>
    </rPh>
    <rPh sb="254" eb="256">
      <t>キッキン</t>
    </rPh>
    <rPh sb="257" eb="258">
      <t>アラ</t>
    </rPh>
    <rPh sb="260" eb="262">
      <t>カンキョ</t>
    </rPh>
    <rPh sb="263" eb="265">
      <t>セイビ</t>
    </rPh>
    <rPh sb="266" eb="267">
      <t>ムズカ</t>
    </rPh>
    <rPh sb="271" eb="273">
      <t>コンゴ</t>
    </rPh>
    <rPh sb="274" eb="276">
      <t>フキュウ</t>
    </rPh>
    <rPh sb="276" eb="278">
      <t>ケイハツ</t>
    </rPh>
    <rPh sb="281" eb="283">
      <t>コウジョウ</t>
    </rPh>
    <rPh sb="284" eb="285">
      <t>スス</t>
    </rPh>
    <phoneticPr fontId="4"/>
  </si>
  <si>
    <t>管渠布設から30年以上が経過し、今後本格的な更新作業が発生する。経営戦略やストックマネジメント計画に基づき、計画的かつ効率的な下水道施設全体の更新を行う予定である。</t>
    <rPh sb="0" eb="2">
      <t>カンキョ</t>
    </rPh>
    <rPh sb="2" eb="4">
      <t>フセツ</t>
    </rPh>
    <rPh sb="8" eb="11">
      <t>ネンイジョウ</t>
    </rPh>
    <rPh sb="12" eb="14">
      <t>ケイカ</t>
    </rPh>
    <rPh sb="16" eb="21">
      <t>コンゴホンカクテキ</t>
    </rPh>
    <rPh sb="22" eb="26">
      <t>コウシンサギョウ</t>
    </rPh>
    <rPh sb="27" eb="29">
      <t>ハッセイ</t>
    </rPh>
    <rPh sb="32" eb="36">
      <t>ケイエイセンリャク</t>
    </rPh>
    <rPh sb="47" eb="49">
      <t>ケイカク</t>
    </rPh>
    <rPh sb="50" eb="51">
      <t>モト</t>
    </rPh>
    <rPh sb="54" eb="57">
      <t>ケイカクテキ</t>
    </rPh>
    <rPh sb="59" eb="62">
      <t>コウリツテキ</t>
    </rPh>
    <rPh sb="63" eb="68">
      <t>ゲスイドウシセツ</t>
    </rPh>
    <rPh sb="68" eb="70">
      <t>ゼンタイ</t>
    </rPh>
    <rPh sb="71" eb="73">
      <t>コウシン</t>
    </rPh>
    <rPh sb="74" eb="75">
      <t>オコナ</t>
    </rPh>
    <rPh sb="76" eb="78">
      <t>ヨテイ</t>
    </rPh>
    <phoneticPr fontId="4"/>
  </si>
  <si>
    <t>各数値から全体的に、費用の削減等の経営改善に取り組みつつ、使用料の見直しを検討する必要がある。
管渠施設の老朽化や人口減少等の各種課題を踏まえた経営戦略の更新を行い、長期的な視点での事業実施が求められる。</t>
    <rPh sb="0" eb="3">
      <t>カクスウチ</t>
    </rPh>
    <rPh sb="5" eb="8">
      <t>ゼンタイテキ</t>
    </rPh>
    <rPh sb="10" eb="12">
      <t>ヒヨウ</t>
    </rPh>
    <rPh sb="13" eb="16">
      <t>サクゲントウ</t>
    </rPh>
    <rPh sb="17" eb="21">
      <t>ケイエイカイゼン</t>
    </rPh>
    <rPh sb="22" eb="23">
      <t>ト</t>
    </rPh>
    <rPh sb="24" eb="25">
      <t>ク</t>
    </rPh>
    <rPh sb="29" eb="32">
      <t>シヨウリョウ</t>
    </rPh>
    <rPh sb="33" eb="35">
      <t>ミナオ</t>
    </rPh>
    <rPh sb="37" eb="39">
      <t>ケントウ</t>
    </rPh>
    <rPh sb="41" eb="43">
      <t>ヒツヨウ</t>
    </rPh>
    <rPh sb="48" eb="52">
      <t>カンキョシセツ</t>
    </rPh>
    <rPh sb="53" eb="56">
      <t>ロウキュウカ</t>
    </rPh>
    <rPh sb="57" eb="61">
      <t>ジンコウゲンショウ</t>
    </rPh>
    <rPh sb="61" eb="62">
      <t>トウ</t>
    </rPh>
    <rPh sb="63" eb="65">
      <t>カクシュ</t>
    </rPh>
    <rPh sb="65" eb="67">
      <t>カダイ</t>
    </rPh>
    <rPh sb="68" eb="69">
      <t>フ</t>
    </rPh>
    <rPh sb="72" eb="74">
      <t>ケイエイ</t>
    </rPh>
    <rPh sb="74" eb="76">
      <t>センリャク</t>
    </rPh>
    <rPh sb="77" eb="79">
      <t>コウシン</t>
    </rPh>
    <rPh sb="80" eb="81">
      <t>オコナ</t>
    </rPh>
    <rPh sb="83" eb="85">
      <t>チョウキ</t>
    </rPh>
    <rPh sb="85" eb="86">
      <t>テキ</t>
    </rPh>
    <rPh sb="87" eb="89">
      <t>シテン</t>
    </rPh>
    <rPh sb="91" eb="93">
      <t>ジギョウ</t>
    </rPh>
    <rPh sb="93" eb="95">
      <t>ジッシ</t>
    </rPh>
    <rPh sb="96" eb="97">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</si>
</sst>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00-428A-ADEB-ABAB4E9BA28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0.1</c:v>
                </c:pt>
                <c:pt idx="3">
                  <c:v>7.0000000000000007E-2</c:v>
                </c:pt>
                <c:pt idx="4">
                  <c:v>0.06</c:v>
                </c:pt>
              </c:numCache>
            </c:numRef>
          </c:val>
          <c:smooth val="0"/>
          <c:extLst>
            <c:ext xmlns:c16="http://schemas.microsoft.com/office/drawing/2014/chart" uri="{C3380CC4-5D6E-409C-BE32-E72D297353CC}">
              <c16:uniqueId val="{00000001-3E00-428A-ADEB-ABAB4E9BA28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68.540000000000006</c:v>
                </c:pt>
                <c:pt idx="1">
                  <c:v>74.78</c:v>
                </c:pt>
                <c:pt idx="2">
                  <c:v>72.06</c:v>
                </c:pt>
                <c:pt idx="3">
                  <c:v>68.760000000000005</c:v>
                </c:pt>
                <c:pt idx="4">
                  <c:v>64.86</c:v>
                </c:pt>
              </c:numCache>
            </c:numRef>
          </c:val>
          <c:extLst>
            <c:ext xmlns:c16="http://schemas.microsoft.com/office/drawing/2014/chart" uri="{C3380CC4-5D6E-409C-BE32-E72D297353CC}">
              <c16:uniqueId val="{00000000-9167-45D2-92A9-CC0D652B196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67-45D2-92A9-CC0D652B196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EB-468A-8209-174A43434EC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EB-468A-8209-174A43434EC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60-41D6-BAC5-730B8DE5835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60-41D6-BAC5-730B8DE5835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6B-4AB2-93B6-C39E01264BD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6B-4AB2-93B6-C39E01264BD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04-4C6E-899B-7BA1A21B32D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04-4C6E-899B-7BA1A21B32D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941.81</c:v>
                </c:pt>
                <c:pt idx="1">
                  <c:v>921.27</c:v>
                </c:pt>
                <c:pt idx="2">
                  <c:v>735.64</c:v>
                </c:pt>
                <c:pt idx="3">
                  <c:v>563.32000000000005</c:v>
                </c:pt>
                <c:pt idx="4">
                  <c:v>502.04</c:v>
                </c:pt>
              </c:numCache>
            </c:numRef>
          </c:val>
          <c:extLst>
            <c:ext xmlns:c16="http://schemas.microsoft.com/office/drawing/2014/chart" uri="{C3380CC4-5D6E-409C-BE32-E72D297353CC}">
              <c16:uniqueId val="{00000000-BE85-417B-AFA3-EE943E6C391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807.75</c:v>
                </c:pt>
                <c:pt idx="1">
                  <c:v>812.92</c:v>
                </c:pt>
                <c:pt idx="2">
                  <c:v>765.48</c:v>
                </c:pt>
                <c:pt idx="3">
                  <c:v>742.08</c:v>
                </c:pt>
                <c:pt idx="4">
                  <c:v>730.84</c:v>
                </c:pt>
              </c:numCache>
            </c:numRef>
          </c:val>
          <c:smooth val="0"/>
          <c:extLst>
            <c:ext xmlns:c16="http://schemas.microsoft.com/office/drawing/2014/chart" uri="{C3380CC4-5D6E-409C-BE32-E72D297353CC}">
              <c16:uniqueId val="{00000001-BE85-417B-AFA3-EE943E6C391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49.56</c:v>
                </c:pt>
                <c:pt idx="1">
                  <c:v>51.35</c:v>
                </c:pt>
                <c:pt idx="2">
                  <c:v>51.13</c:v>
                </c:pt>
                <c:pt idx="3">
                  <c:v>50.81</c:v>
                </c:pt>
                <c:pt idx="4">
                  <c:v>43.59</c:v>
                </c:pt>
              </c:numCache>
            </c:numRef>
          </c:val>
          <c:extLst>
            <c:ext xmlns:c16="http://schemas.microsoft.com/office/drawing/2014/chart" uri="{C3380CC4-5D6E-409C-BE32-E72D297353CC}">
              <c16:uniqueId val="{00000000-4B35-43B2-B8DA-FABE6FE78A3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86.94</c:v>
                </c:pt>
                <c:pt idx="1">
                  <c:v>85.4</c:v>
                </c:pt>
                <c:pt idx="2">
                  <c:v>87.8</c:v>
                </c:pt>
                <c:pt idx="3">
                  <c:v>86.51</c:v>
                </c:pt>
                <c:pt idx="4">
                  <c:v>89.17</c:v>
                </c:pt>
              </c:numCache>
            </c:numRef>
          </c:val>
          <c:smooth val="0"/>
          <c:extLst>
            <c:ext xmlns:c16="http://schemas.microsoft.com/office/drawing/2014/chart" uri="{C3380CC4-5D6E-409C-BE32-E72D297353CC}">
              <c16:uniqueId val="{00000001-4B35-43B2-B8DA-FABE6FE78A3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149.63999999999999</c:v>
                </c:pt>
                <c:pt idx="3">
                  <c:v>150</c:v>
                </c:pt>
                <c:pt idx="4">
                  <c:v>150</c:v>
                </c:pt>
              </c:numCache>
            </c:numRef>
          </c:val>
          <c:extLst>
            <c:ext xmlns:c16="http://schemas.microsoft.com/office/drawing/2014/chart" uri="{C3380CC4-5D6E-409C-BE32-E72D297353CC}">
              <c16:uniqueId val="{00000000-7D65-4206-8E6C-4D02221CC87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179.63</c:v>
                </c:pt>
                <c:pt idx="1">
                  <c:v>188.57</c:v>
                </c:pt>
                <c:pt idx="2">
                  <c:v>187.69</c:v>
                </c:pt>
                <c:pt idx="3">
                  <c:v>188.24</c:v>
                </c:pt>
                <c:pt idx="4">
                  <c:v>184.85</c:v>
                </c:pt>
              </c:numCache>
            </c:numRef>
          </c:val>
          <c:smooth val="0"/>
          <c:extLst>
            <c:ext xmlns:c16="http://schemas.microsoft.com/office/drawing/2014/chart" uri="{C3380CC4-5D6E-409C-BE32-E72D297353CC}">
              <c16:uniqueId val="{00000001-7D65-4206-8E6C-4D02221CC87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8E-4527-ADFB-3B1DCDF3AB6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55.55</c:v>
                </c:pt>
                <c:pt idx="1">
                  <c:v>55.84</c:v>
                </c:pt>
                <c:pt idx="2">
                  <c:v>55.78</c:v>
                </c:pt>
                <c:pt idx="3">
                  <c:v>54.86</c:v>
                </c:pt>
                <c:pt idx="4">
                  <c:v>55.04</c:v>
                </c:pt>
              </c:numCache>
            </c:numRef>
          </c:val>
          <c:smooth val="0"/>
          <c:extLst>
            <c:ext xmlns:c16="http://schemas.microsoft.com/office/drawing/2014/chart" uri="{C3380CC4-5D6E-409C-BE32-E72D297353CC}">
              <c16:uniqueId val="{00000001-D48E-4527-ADFB-3B1DCDF3AB6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93.52</c:v>
                </c:pt>
                <c:pt idx="1">
                  <c:v>93.55</c:v>
                </c:pt>
                <c:pt idx="2">
                  <c:v>94.99</c:v>
                </c:pt>
                <c:pt idx="3">
                  <c:v>96.87</c:v>
                </c:pt>
                <c:pt idx="4">
                  <c:v>96.55</c:v>
                </c:pt>
              </c:numCache>
            </c:numRef>
          </c:val>
          <c:extLst>
            <c:ext xmlns:c16="http://schemas.microsoft.com/office/drawing/2014/chart" uri="{C3380CC4-5D6E-409C-BE32-E72D297353CC}">
              <c16:uniqueId val="{00000000-9BC9-4A47-970E-590ECC3DCBD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91.64</c:v>
                </c:pt>
                <c:pt idx="1">
                  <c:v>92.34</c:v>
                </c:pt>
                <c:pt idx="2">
                  <c:v>91.78</c:v>
                </c:pt>
                <c:pt idx="3">
                  <c:v>91.37</c:v>
                </c:pt>
                <c:pt idx="4">
                  <c:v>91.92</c:v>
                </c:pt>
              </c:numCache>
            </c:numRef>
          </c:val>
          <c:smooth val="0"/>
          <c:extLst>
            <c:ext xmlns:c16="http://schemas.microsoft.com/office/drawing/2014/chart" uri="{C3380CC4-5D6E-409C-BE32-E72D297353CC}">
              <c16:uniqueId val="{00000001-9BC9-4A47-970E-590ECC3DCBD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山梨県　山中湖村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54">
        <f>データ!S6</f>
        <v>5768</v>
      </c>
      <c r="AM8" s="54"/>
      <c r="AN8" s="54"/>
      <c r="AO8" s="54"/>
      <c r="AP8" s="54"/>
      <c r="AQ8" s="54"/>
      <c r="AR8" s="54"/>
      <c r="AS8" s="54"/>
      <c r="AT8" s="53">
        <f>データ!T6</f>
        <v>53.05</v>
      </c>
      <c r="AU8" s="53"/>
      <c r="AV8" s="53"/>
      <c r="AW8" s="53"/>
      <c r="AX8" s="53"/>
      <c r="AY8" s="53"/>
      <c r="AZ8" s="53"/>
      <c r="BA8" s="53"/>
      <c r="BB8" s="53">
        <f>データ!U6</f>
        <v>108.73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62.72</v>
      </c>
      <c r="Q10" s="53"/>
      <c r="R10" s="53"/>
      <c r="S10" s="53"/>
      <c r="T10" s="53"/>
      <c r="U10" s="53"/>
      <c r="V10" s="53"/>
      <c r="W10" s="53">
        <f>データ!Q6</f>
        <v>92.07</v>
      </c>
      <c r="X10" s="53"/>
      <c r="Y10" s="53"/>
      <c r="Z10" s="53"/>
      <c r="AA10" s="53"/>
      <c r="AB10" s="53"/>
      <c r="AC10" s="53"/>
      <c r="AD10" s="54">
        <f>データ!R6</f>
        <v>1430</v>
      </c>
      <c r="AE10" s="54"/>
      <c r="AF10" s="54"/>
      <c r="AG10" s="54"/>
      <c r="AH10" s="54"/>
      <c r="AI10" s="54"/>
      <c r="AJ10" s="54"/>
      <c r="AK10" s="2"/>
      <c r="AL10" s="54">
        <f>データ!V6</f>
        <v>3619</v>
      </c>
      <c r="AM10" s="54"/>
      <c r="AN10" s="54"/>
      <c r="AO10" s="54"/>
      <c r="AP10" s="54"/>
      <c r="AQ10" s="54"/>
      <c r="AR10" s="54"/>
      <c r="AS10" s="54"/>
      <c r="AT10" s="53">
        <f>データ!W6</f>
        <v>4.8899999999999997</v>
      </c>
      <c r="AU10" s="53"/>
      <c r="AV10" s="53"/>
      <c r="AW10" s="53"/>
      <c r="AX10" s="53"/>
      <c r="AY10" s="53"/>
      <c r="AZ10" s="53"/>
      <c r="BA10" s="53"/>
      <c r="BB10" s="53">
        <f>データ!X6</f>
        <v>740.08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j2tt+WXZ2aZcUK/gFCey77hM54T3Bd2+pM0yXIXrrkECUDYR4RqSim469qJR4hXgsyvohhxsSscEV5QQ95+ABA==" saltValue="U+JG5vRhUJhBL42YEPkto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194255</v>
      </c>
      <c r="D6" s="19">
        <f t="shared" si="3"/>
        <v>47</v>
      </c>
      <c r="E6" s="19">
        <f t="shared" si="3"/>
        <v>17</v>
      </c>
      <c r="F6" s="19">
        <f t="shared" si="3"/>
        <v>1</v>
      </c>
      <c r="G6" s="19">
        <f t="shared" si="3"/>
        <v>0</v>
      </c>
      <c r="H6" s="19" t="str">
        <f t="shared" si="3"/>
        <v>山梨県　山中湖村</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62.72</v>
      </c>
      <c r="Q6" s="20">
        <f t="shared" si="3"/>
        <v>92.07</v>
      </c>
      <c r="R6" s="20">
        <f t="shared" si="3"/>
        <v>1430</v>
      </c>
      <c r="S6" s="20">
        <f t="shared" si="3"/>
        <v>5768</v>
      </c>
      <c r="T6" s="20">
        <f t="shared" si="3"/>
        <v>53.05</v>
      </c>
      <c r="U6" s="20">
        <f t="shared" si="3"/>
        <v>108.73</v>
      </c>
      <c r="V6" s="20">
        <f t="shared" si="3"/>
        <v>3619</v>
      </c>
      <c r="W6" s="20">
        <f t="shared" si="3"/>
        <v>4.8899999999999997</v>
      </c>
      <c r="X6" s="20">
        <f t="shared" si="3"/>
        <v>740.08</v>
      </c>
      <c r="Y6" s="21">
        <f>IF(Y7="",NA(),Y7)</f>
        <v>68.540000000000006</v>
      </c>
      <c r="Z6" s="21">
        <f t="shared" ref="Z6:AH6" si="4">IF(Z7="",NA(),Z7)</f>
        <v>74.78</v>
      </c>
      <c r="AA6" s="21">
        <f t="shared" si="4"/>
        <v>72.06</v>
      </c>
      <c r="AB6" s="21">
        <f t="shared" si="4"/>
        <v>68.760000000000005</v>
      </c>
      <c r="AC6" s="21">
        <f t="shared" si="4"/>
        <v>64.86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941.81</v>
      </c>
      <c r="BG6" s="21">
        <f t="shared" ref="BG6:BO6" si="7">IF(BG7="",NA(),BG7)</f>
        <v>921.27</v>
      </c>
      <c r="BH6" s="21">
        <f t="shared" si="7"/>
        <v>735.64</v>
      </c>
      <c r="BI6" s="21">
        <f t="shared" si="7"/>
        <v>563.32000000000005</v>
      </c>
      <c r="BJ6" s="21">
        <f t="shared" si="7"/>
        <v>502.04</v>
      </c>
      <c r="BK6" s="21">
        <f t="shared" si="7"/>
        <v>807.75</v>
      </c>
      <c r="BL6" s="21">
        <f t="shared" si="7"/>
        <v>812.92</v>
      </c>
      <c r="BM6" s="21">
        <f t="shared" si="7"/>
        <v>765.48</v>
      </c>
      <c r="BN6" s="21">
        <f t="shared" si="7"/>
        <v>742.08</v>
      </c>
      <c r="BO6" s="21">
        <f t="shared" si="7"/>
        <v>730.84</v>
      </c>
      <c r="BP6" s="20" t="str">
        <f>IF(BP7="","",IF(BP7="-","【-】","【"&amp;SUBSTITUTE(TEXT(BP7,"#,##0.00"),"-","△")&amp;"】"))</f>
        <v>【630.82】</v>
      </c>
      <c r="BQ6" s="21">
        <f>IF(BQ7="",NA(),BQ7)</f>
        <v>49.56</v>
      </c>
      <c r="BR6" s="21">
        <f t="shared" ref="BR6:BZ6" si="8">IF(BR7="",NA(),BR7)</f>
        <v>51.35</v>
      </c>
      <c r="BS6" s="21">
        <f t="shared" si="8"/>
        <v>51.13</v>
      </c>
      <c r="BT6" s="21">
        <f t="shared" si="8"/>
        <v>50.81</v>
      </c>
      <c r="BU6" s="21">
        <f t="shared" si="8"/>
        <v>43.59</v>
      </c>
      <c r="BV6" s="21">
        <f t="shared" si="8"/>
        <v>86.94</v>
      </c>
      <c r="BW6" s="21">
        <f t="shared" si="8"/>
        <v>85.4</v>
      </c>
      <c r="BX6" s="21">
        <f t="shared" si="8"/>
        <v>87.8</v>
      </c>
      <c r="BY6" s="21">
        <f t="shared" si="8"/>
        <v>86.51</v>
      </c>
      <c r="BZ6" s="21">
        <f t="shared" si="8"/>
        <v>89.17</v>
      </c>
      <c r="CA6" s="20" t="str">
        <f>IF(CA7="","",IF(CA7="-","【-】","【"&amp;SUBSTITUTE(TEXT(CA7,"#,##0.00"),"-","△")&amp;"】"))</f>
        <v>【97.81】</v>
      </c>
      <c r="CB6" s="21">
        <f>IF(CB7="",NA(),CB7)</f>
        <v>150</v>
      </c>
      <c r="CC6" s="21">
        <f t="shared" ref="CC6:CK6" si="9">IF(CC7="",NA(),CC7)</f>
        <v>150</v>
      </c>
      <c r="CD6" s="21">
        <f t="shared" si="9"/>
        <v>149.63999999999999</v>
      </c>
      <c r="CE6" s="21">
        <f t="shared" si="9"/>
        <v>150</v>
      </c>
      <c r="CF6" s="21">
        <f t="shared" si="9"/>
        <v>150</v>
      </c>
      <c r="CG6" s="21">
        <f t="shared" si="9"/>
        <v>179.63</v>
      </c>
      <c r="CH6" s="21">
        <f t="shared" si="9"/>
        <v>188.57</v>
      </c>
      <c r="CI6" s="21">
        <f t="shared" si="9"/>
        <v>187.69</v>
      </c>
      <c r="CJ6" s="21">
        <f t="shared" si="9"/>
        <v>188.24</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55.55</v>
      </c>
      <c r="CS6" s="21">
        <f t="shared" si="10"/>
        <v>55.84</v>
      </c>
      <c r="CT6" s="21">
        <f t="shared" si="10"/>
        <v>55.78</v>
      </c>
      <c r="CU6" s="21">
        <f t="shared" si="10"/>
        <v>54.86</v>
      </c>
      <c r="CV6" s="21">
        <f t="shared" si="10"/>
        <v>55.04</v>
      </c>
      <c r="CW6" s="20" t="str">
        <f>IF(CW7="","",IF(CW7="-","【-】","【"&amp;SUBSTITUTE(TEXT(CW7,"#,##0.00"),"-","△")&amp;"】"))</f>
        <v>【58.94】</v>
      </c>
      <c r="CX6" s="21">
        <f>IF(CX7="",NA(),CX7)</f>
        <v>93.52</v>
      </c>
      <c r="CY6" s="21">
        <f t="shared" ref="CY6:DG6" si="11">IF(CY7="",NA(),CY7)</f>
        <v>93.55</v>
      </c>
      <c r="CZ6" s="21">
        <f t="shared" si="11"/>
        <v>94.99</v>
      </c>
      <c r="DA6" s="21">
        <f t="shared" si="11"/>
        <v>96.87</v>
      </c>
      <c r="DB6" s="21">
        <f t="shared" si="11"/>
        <v>96.55</v>
      </c>
      <c r="DC6" s="21">
        <f t="shared" si="11"/>
        <v>91.64</v>
      </c>
      <c r="DD6" s="21">
        <f t="shared" si="11"/>
        <v>92.34</v>
      </c>
      <c r="DE6" s="21">
        <f t="shared" si="11"/>
        <v>91.78</v>
      </c>
      <c r="DF6" s="21">
        <f t="shared" si="11"/>
        <v>91.37</v>
      </c>
      <c r="DG6" s="21">
        <f t="shared" si="11"/>
        <v>91.92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0.09</v>
      </c>
      <c r="EL6" s="21">
        <f t="shared" si="14"/>
        <v>0.1</v>
      </c>
      <c r="EM6" s="21">
        <f t="shared" si="14"/>
        <v>7.0000000000000007E-2</v>
      </c>
      <c r="EN6" s="21">
        <f t="shared" si="14"/>
        <v>0.06</v>
      </c>
      <c r="EO6" s="20" t="str">
        <f>IF(EO7="","",IF(EO7="-","【-】","【"&amp;SUBSTITUTE(TEXT(EO7,"#,##0.00"),"-","△")&amp;"】"))</f>
        <v>【0.22】</v>
      </c>
    </row>
    <row r="7" spans="1:145" s="22" customFormat="1" x14ac:dyDescent="0.2">
      <c r="A7" s="14"/>
      <c r="B7" s="23">
        <v>2023</v>
      </c>
      <c r="C7" s="23">
        <v>194255</v>
      </c>
      <c r="D7" s="23">
        <v>47</v>
      </c>
      <c r="E7" s="23">
        <v>17</v>
      </c>
      <c r="F7" s="23">
        <v>1</v>
      </c>
      <c r="G7" s="23">
        <v>0</v>
      </c>
      <c r="H7" s="23" t="s">
        <v>97</v>
      </c>
      <c r="I7" s="23" t="s">
        <v>98</v>
      </c>
      <c r="J7" s="23" t="s">
        <v>99</v>
      </c>
      <c r="K7" s="23" t="s">
        <v>100</v>
      </c>
      <c r="L7" s="23" t="s">
        <v>101</v>
      </c>
      <c r="M7" s="23" t="s">
        <v>102</v>
      </c>
      <c r="N7" s="24" t="s">
        <v>103</v>
      </c>
      <c r="O7" s="24" t="s">
        <v>104</v>
      </c>
      <c r="P7" s="24">
        <v>62.72</v>
      </c>
      <c r="Q7" s="24">
        <v>92.07</v>
      </c>
      <c r="R7" s="24">
        <v>1430</v>
      </c>
      <c r="S7" s="24">
        <v>5768</v>
      </c>
      <c r="T7" s="24">
        <v>53.05</v>
      </c>
      <c r="U7" s="24">
        <v>108.73</v>
      </c>
      <c r="V7" s="24">
        <v>3619</v>
      </c>
      <c r="W7" s="24">
        <v>4.8899999999999997</v>
      </c>
      <c r="X7" s="24">
        <v>740.08</v>
      </c>
      <c r="Y7" s="24">
        <v>68.540000000000006</v>
      </c>
      <c r="Z7" s="24">
        <v>74.78</v>
      </c>
      <c r="AA7" s="24">
        <v>72.06</v>
      </c>
      <c r="AB7" s="24">
        <v>68.760000000000005</v>
      </c>
      <c r="AC7" s="24">
        <v>64.86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941.81</v>
      </c>
      <c r="BG7" s="24">
        <v>921.27</v>
      </c>
      <c r="BH7" s="24">
        <v>735.64</v>
      </c>
      <c r="BI7" s="24">
        <v>563.32000000000005</v>
      </c>
      <c r="BJ7" s="24">
        <v>502.04</v>
      </c>
      <c r="BK7" s="24">
        <v>807.75</v>
      </c>
      <c r="BL7" s="24">
        <v>812.92</v>
      </c>
      <c r="BM7" s="24">
        <v>765.48</v>
      </c>
      <c r="BN7" s="24">
        <v>742.08</v>
      </c>
      <c r="BO7" s="24">
        <v>730.84</v>
      </c>
      <c r="BP7" s="24">
        <v>630.82000000000005</v>
      </c>
      <c r="BQ7" s="24">
        <v>49.56</v>
      </c>
      <c r="BR7" s="24">
        <v>51.35</v>
      </c>
      <c r="BS7" s="24">
        <v>51.13</v>
      </c>
      <c r="BT7" s="24">
        <v>50.81</v>
      </c>
      <c r="BU7" s="24">
        <v>43.59</v>
      </c>
      <c r="BV7" s="24">
        <v>86.94</v>
      </c>
      <c r="BW7" s="24">
        <v>85.4</v>
      </c>
      <c r="BX7" s="24">
        <v>87.8</v>
      </c>
      <c r="BY7" s="24">
        <v>86.51</v>
      </c>
      <c r="BZ7" s="24">
        <v>89.17</v>
      </c>
      <c r="CA7" s="24">
        <v>97.81</v>
      </c>
      <c r="CB7" s="24">
        <v>150</v>
      </c>
      <c r="CC7" s="24">
        <v>150</v>
      </c>
      <c r="CD7" s="24">
        <v>149.63999999999999</v>
      </c>
      <c r="CE7" s="24">
        <v>150</v>
      </c>
      <c r="CF7" s="24">
        <v>150</v>
      </c>
      <c r="CG7" s="24">
        <v>179.63</v>
      </c>
      <c r="CH7" s="24">
        <v>188.57</v>
      </c>
      <c r="CI7" s="24">
        <v>187.69</v>
      </c>
      <c r="CJ7" s="24">
        <v>188.24</v>
      </c>
      <c r="CK7" s="24">
        <v>184.85</v>
      </c>
      <c r="CL7" s="24">
        <v>138.75</v>
      </c>
      <c r="CM7" s="24" t="s">
        <v>103</v>
      </c>
      <c r="CN7" s="24" t="s">
        <v>103</v>
      </c>
      <c r="CO7" s="24" t="s">
        <v>103</v>
      </c>
      <c r="CP7" s="24" t="s">
        <v>103</v>
      </c>
      <c r="CQ7" s="24" t="s">
        <v>103</v>
      </c>
      <c r="CR7" s="24">
        <v>55.55</v>
      </c>
      <c r="CS7" s="24">
        <v>55.84</v>
      </c>
      <c r="CT7" s="24">
        <v>55.78</v>
      </c>
      <c r="CU7" s="24">
        <v>54.86</v>
      </c>
      <c r="CV7" s="24">
        <v>55.04</v>
      </c>
      <c r="CW7" s="24">
        <v>58.94</v>
      </c>
      <c r="CX7" s="24">
        <v>93.52</v>
      </c>
      <c r="CY7" s="24">
        <v>93.55</v>
      </c>
      <c r="CZ7" s="24">
        <v>94.99</v>
      </c>
      <c r="DA7" s="24">
        <v>96.87</v>
      </c>
      <c r="DB7" s="24">
        <v>96.55</v>
      </c>
      <c r="DC7" s="24">
        <v>91.64</v>
      </c>
      <c r="DD7" s="24">
        <v>92.34</v>
      </c>
      <c r="DE7" s="24">
        <v>91.78</v>
      </c>
      <c r="DF7" s="24">
        <v>91.37</v>
      </c>
      <c r="DG7" s="24">
        <v>91.92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0.09</v>
      </c>
      <c r="EL7" s="24">
        <v>0.1</v>
      </c>
      <c r="EM7" s="24">
        <v>7.0000000000000007E-2</v>
      </c>
      <c r="EN7" s="24">
        <v>0.06</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2025-01-24T07:28:34Z</dcterms:created>
  <dcterms:modified xsi:type="dcterms:W3CDTF">2025-02-03T08:17:06Z</dcterms:modified>
  <cp:category/>
</cp:coreProperties>
</file>