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a-masahito\Desktop\0122【山梨県市町村課：25〆】公営企業に係る経営比較分析表（令和５年度決算）の分析等について（依頼）\23山中湖村法非適簡水【経営比較分析表】2023_194255_47_010\【経営比較分析表】2023_194255_47_010\"/>
    </mc:Choice>
  </mc:AlternateContent>
  <xr:revisionPtr revIDLastSave="0" documentId="13_ncr:1_{8EA22BD9-63BF-4CD3-80F0-39645FBC36AE}" xr6:coauthVersionLast="36" xr6:coauthVersionMax="36" xr10:uidLastSave="{00000000-0000-0000-0000-000000000000}"/>
  <workbookProtection workbookAlgorithmName="SHA-512" workbookHashValue="+GJBmNwIdRTXh2FBe8Ak+hsWbuYhm2XxJhO5w+CsUobYZNi9rTImJth9RpwY+3oUJGrx6UoHPfK+o56x+9u3lw==" workbookSaltValue="C6Xd9ELTm9JlCU/TL9TAuQ==" workbookSpinCount="100000" lockStructure="1"/>
  <bookViews>
    <workbookView xWindow="0" yWindow="0" windowWidth="23040" windowHeight="921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<sst xmlns="http://schemas.openxmlformats.org/spreadsheetml/2006/main" count="233" uniqueCount="117">
  <si>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</si>
  <si>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</si>
  <si>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</si>
  <si>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</si>
  <si>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</si>
  <si>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</si>
  <si>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</si>
  <si>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</si>
  <si>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</si>
  <si>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</si>
  <si>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</si>
  <si>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</si>
  <si>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</si>
  <si>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</si>
  <si>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</si>
  <si>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</si>
  <si>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</si>
  <si>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</si>
  <si>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</si>
  <si>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</si>
  <si>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</si>
  <si>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</si>
  <si>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</si>
  <si>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</si>
  <si>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</si>
  <si>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</si>
  <si>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</si>
  <si>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</si>
  <si>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</si>
  <si>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</si>
  <si>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</si>
  <si>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</si>
  <si>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</si>
  <si>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</si>
  <si>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</si>
  <si>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</si>
  <si>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</si>
  <si>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</si>
  <si>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</si>
  <si>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</si>
  <si>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</si>
  <si>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</si>
  <si>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</si>
  <si>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</si>
  <si>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</si>
  <si>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</si>
  <si>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</si>
  <si>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</si>
  <si>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</si>
  <si>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</si>
  <si>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</si>
  <si>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</si>
  <si>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</si>
  <si>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</si>
  <si>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</si>
  <si>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</si>
  <si>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</si>
  <si>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</si>
  <si>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</si>
  <si>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</si>
  <si>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</si>
  <si>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</si>
  <si>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</si>
  <si>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</si>
  <si>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</si>
  <si>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</si>
  <si>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</si>
  <si>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</si>
  <si>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</si>
  <si>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</si>
  <si>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</si>
  <si>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</si>
  <si>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</si>
  <si>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</si>
  <si>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</si>
  <si>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</si>
  <si>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</si>
  <si>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</si>
  <si>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</si>
  <si>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</si>
  <si>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</si>
  <si>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</si>
  <si>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</si>
  <si>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</si>
  <si>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</si>
  <si>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</si>
  <si>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</si>
  <si>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</si>
  <si>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</si>
  <si>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</si>
  <si>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</si>
  <si>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</si>
  <si>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</si>
  <si>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</si>
  <si>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</si>
  <si>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</si>
  <si>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</si>
  <si>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</si>
  <si>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</si>
  <si>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</si>
  <si>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</si>
  <si>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</si>
  <si>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</si>
  <si>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</si>
  <si>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</si>
  <si>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</si>
  <si>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</si>
  <si>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</si>
  <si>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</si>
  <si>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</si>
  <si>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</si>
  <si>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</si>
  <si>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</si>
  <si>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</si>
  <si>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①100％未満であり、類似団体と比較して低い水準にある。費用の削減を主とした経営改善が必要である。
④大規模更新を行っていないため、類似団体と比較して低い水準にある。今後、老朽化した管路の更新を進めていくと、数値の上昇が見込まれるため、引き続き注視していく。
⑤100％を下回っており、類似団体と比較して同程度の水準にある。料金等の見直しを含めた対策の検討を進める必要がある。
⑥類似団体と比較して低い水準にあるため、引き続き維持管理費の削減に努めていく。
⑦観光地であることから、季節による需要の大きな変動があるため、類似団体を下回っている。
⑧類似団体より高い水準を維持しているが、漏水調査等を継続して実施し、有収率の向上に努めていく。</t>
    <rPh sb="5" eb="7">
      <t>ミマン</t>
    </rPh>
    <rPh sb="11" eb="15">
      <t>ルイジダンタイ</t>
    </rPh>
    <rPh sb="16" eb="18">
      <t>ヒカク</t>
    </rPh>
    <rPh sb="20" eb="21">
      <t>ヒク</t>
    </rPh>
    <rPh sb="22" eb="24">
      <t>スイジュン</t>
    </rPh>
    <rPh sb="28" eb="30">
      <t>ヒヨウ</t>
    </rPh>
    <rPh sb="31" eb="33">
      <t>サクゲン</t>
    </rPh>
    <rPh sb="34" eb="35">
      <t>シュ</t>
    </rPh>
    <rPh sb="38" eb="42">
      <t>ケイエイカイゼン</t>
    </rPh>
    <rPh sb="43" eb="45">
      <t>ヒツヨウ</t>
    </rPh>
    <rPh sb="51" eb="54">
      <t>ダイキボ</t>
    </rPh>
    <rPh sb="54" eb="56">
      <t>コウシン</t>
    </rPh>
    <rPh sb="57" eb="58">
      <t>オコナ</t>
    </rPh>
    <rPh sb="143" eb="147">
      <t>ルイジダンタイ</t>
    </rPh>
    <rPh sb="148" eb="150">
      <t>ヒカク</t>
    </rPh>
    <rPh sb="152" eb="155">
      <t>ドウテイド</t>
    </rPh>
    <rPh sb="156" eb="158">
      <t>スイジュン</t>
    </rPh>
    <rPh sb="162" eb="165">
      <t>リョウキントウ</t>
    </rPh>
    <rPh sb="166" eb="168">
      <t>ミナオ</t>
    </rPh>
    <rPh sb="170" eb="171">
      <t>フク</t>
    </rPh>
    <rPh sb="173" eb="175">
      <t>タイサク</t>
    </rPh>
    <rPh sb="176" eb="178">
      <t>ケントウ</t>
    </rPh>
    <rPh sb="179" eb="180">
      <t>スス</t>
    </rPh>
    <rPh sb="182" eb="184">
      <t>ヒツヨウ</t>
    </rPh>
    <rPh sb="190" eb="194">
      <t>ルイジダンタイ</t>
    </rPh>
    <rPh sb="195" eb="197">
      <t>ヒカク</t>
    </rPh>
    <rPh sb="199" eb="200">
      <t>ヒク</t>
    </rPh>
    <rPh sb="201" eb="203">
      <t>スイジュン</t>
    </rPh>
    <rPh sb="209" eb="210">
      <t>ヒ</t>
    </rPh>
    <rPh sb="211" eb="212">
      <t>ツヅ</t>
    </rPh>
    <rPh sb="213" eb="218">
      <t>イジカンリヒ</t>
    </rPh>
    <rPh sb="219" eb="221">
      <t>サクゲン</t>
    </rPh>
    <rPh sb="222" eb="223">
      <t>ツト</t>
    </rPh>
    <rPh sb="230" eb="233">
      <t>カンコウチ</t>
    </rPh>
    <rPh sb="241" eb="243">
      <t>キセツ</t>
    </rPh>
    <rPh sb="246" eb="248">
      <t>ジュヨウ</t>
    </rPh>
    <rPh sb="249" eb="250">
      <t>オオ</t>
    </rPh>
    <rPh sb="252" eb="254">
      <t>ヘンドウ</t>
    </rPh>
    <rPh sb="260" eb="264">
      <t>ルイジダンタイ</t>
    </rPh>
    <rPh sb="265" eb="267">
      <t>シタマワ</t>
    </rPh>
    <phoneticPr fontId="4"/>
  </si>
  <si>
    <t>管路施設においては、大規模な更新を行っていない状況にあり、今後本格的な更新作業が発生する。経営戦略や各種計画に基づき、計画的かつ効率的な水道施設全体の更新を行う予定である。</t>
    <rPh sb="0" eb="4">
      <t>カンロシセツ</t>
    </rPh>
    <rPh sb="10" eb="13">
      <t>ダイキボ</t>
    </rPh>
    <rPh sb="14" eb="16">
      <t>コウシン</t>
    </rPh>
    <rPh sb="17" eb="18">
      <t>オコナ</t>
    </rPh>
    <rPh sb="23" eb="25">
      <t>ジョウキョウ</t>
    </rPh>
    <rPh sb="29" eb="31">
      <t>コンゴ</t>
    </rPh>
    <rPh sb="31" eb="34">
      <t>ホンカクテキ</t>
    </rPh>
    <rPh sb="35" eb="39">
      <t>コウシンサギョウ</t>
    </rPh>
    <rPh sb="40" eb="42">
      <t>ハッセイ</t>
    </rPh>
    <rPh sb="45" eb="49">
      <t>ケイエイセンリャク</t>
    </rPh>
    <rPh sb="50" eb="54">
      <t>カクシュケイカク</t>
    </rPh>
    <rPh sb="55" eb="56">
      <t>モト</t>
    </rPh>
    <rPh sb="59" eb="62">
      <t>ケイカクテキ</t>
    </rPh>
    <rPh sb="64" eb="67">
      <t>コウリツテキ</t>
    </rPh>
    <rPh sb="68" eb="70">
      <t>スイドウ</t>
    </rPh>
    <rPh sb="70" eb="72">
      <t>シセツ</t>
    </rPh>
    <rPh sb="72" eb="74">
      <t>ゼンタイ</t>
    </rPh>
    <rPh sb="75" eb="77">
      <t>コウシン</t>
    </rPh>
    <rPh sb="78" eb="79">
      <t>オコナ</t>
    </rPh>
    <rPh sb="80" eb="82">
      <t>ヨテイ</t>
    </rPh>
    <phoneticPr fontId="4"/>
  </si>
  <si>
    <t>各種数値から全体的に、料金収入の増加や費用の削減等の経営改善に取り組む必要がある。
管路施設の老朽化や人口減少等の各種課題を踏まえた経営戦略の改定を行い、長期的な視点での事業実施が求められる。</t>
    <rPh sb="0" eb="4">
      <t>カクシュスウチ</t>
    </rPh>
    <rPh sb="6" eb="9">
      <t>ゼンタイテキ</t>
    </rPh>
    <rPh sb="11" eb="15">
      <t>リョウキンシュウニュウ</t>
    </rPh>
    <rPh sb="16" eb="18">
      <t>ゾウカ</t>
    </rPh>
    <rPh sb="19" eb="21">
      <t>ヒヨウ</t>
    </rPh>
    <rPh sb="22" eb="25">
      <t>サクゲントウ</t>
    </rPh>
    <rPh sb="26" eb="30">
      <t>ケイエイカイゼン</t>
    </rPh>
    <rPh sb="31" eb="32">
      <t>ト</t>
    </rPh>
    <rPh sb="33" eb="34">
      <t>ク</t>
    </rPh>
    <rPh sb="35" eb="37">
      <t>ヒツヨウ</t>
    </rPh>
    <rPh sb="42" eb="46">
      <t>カンロシセツ</t>
    </rPh>
    <rPh sb="47" eb="50">
      <t>ロウキュウカ</t>
    </rPh>
    <rPh sb="51" eb="56">
      <t>ジンコウゲンショウトウ</t>
    </rPh>
    <rPh sb="57" eb="61">
      <t>カクシュカダイ</t>
    </rPh>
    <rPh sb="62" eb="63">
      <t>フ</t>
    </rPh>
    <rPh sb="66" eb="70">
      <t>ケイエイセンリャク</t>
    </rPh>
    <rPh sb="71" eb="73">
      <t>カイテイ</t>
    </rPh>
    <rPh sb="74" eb="75">
      <t>オコナ</t>
    </rPh>
    <rPh sb="77" eb="80">
      <t>チョウキテキ</t>
    </rPh>
    <rPh sb="81" eb="83">
      <t>シテン</t>
    </rPh>
    <rPh sb="85" eb="89">
      <t>ジギョウジッシ</t>
    </rPh>
    <rPh sb="90" eb="9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</si>
</sst>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0.26</c:v>
                </c:pt>
                <c:pt idx="1">
                  <c:v>0</c:v>
                </c:pt>
                <c:pt idx="2">
                  <c:v>0</c:v>
                </c:pt>
                <c:pt idx="3">
                  <c:v>0</c:v>
                </c:pt>
                <c:pt idx="4">
                  <c:v>0</c:v>
                </c:pt>
              </c:numCache>
            </c:numRef>
          </c:val>
          <c:extLst>
            <c:ext xmlns:c16="http://schemas.microsoft.com/office/drawing/2014/chart" uri="{C3380CC4-5D6E-409C-BE32-E72D297353CC}">
              <c16:uniqueId val="{00000000-00B0-464C-B0D0-245901B4883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0.55000000000000004</c:v>
                </c:pt>
                <c:pt idx="4">
                  <c:v>0.18</c:v>
                </c:pt>
              </c:numCache>
            </c:numRef>
          </c:val>
          <c:smooth val="0"/>
          <c:extLst>
            <c:ext xmlns:c16="http://schemas.microsoft.com/office/drawing/2014/chart" uri="{C3380CC4-5D6E-409C-BE32-E72D297353CC}">
              <c16:uniqueId val="{00000001-00B0-464C-B0D0-245901B4883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41.97</c:v>
                </c:pt>
                <c:pt idx="1">
                  <c:v>33.1</c:v>
                </c:pt>
                <c:pt idx="2">
                  <c:v>41.84</c:v>
                </c:pt>
                <c:pt idx="3">
                  <c:v>36.619999999999997</c:v>
                </c:pt>
                <c:pt idx="4">
                  <c:v>41.98</c:v>
                </c:pt>
              </c:numCache>
            </c:numRef>
          </c:val>
          <c:extLst>
            <c:ext xmlns:c16="http://schemas.microsoft.com/office/drawing/2014/chart" uri="{C3380CC4-5D6E-409C-BE32-E72D297353CC}">
              <c16:uniqueId val="{00000000-0255-4FD1-889B-AE838EA1668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58.16</c:v>
                </c:pt>
                <c:pt idx="4">
                  <c:v>55</c:v>
                </c:pt>
              </c:numCache>
            </c:numRef>
          </c:val>
          <c:smooth val="0"/>
          <c:extLst>
            <c:ext xmlns:c16="http://schemas.microsoft.com/office/drawing/2014/chart" uri="{C3380CC4-5D6E-409C-BE32-E72D297353CC}">
              <c16:uniqueId val="{00000001-0255-4FD1-889B-AE838EA1668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c:v>
                </c:pt>
                <c:pt idx="1">
                  <c:v>85.35</c:v>
                </c:pt>
                <c:pt idx="2">
                  <c:v>77.05</c:v>
                </c:pt>
                <c:pt idx="3">
                  <c:v>84.69</c:v>
                </c:pt>
                <c:pt idx="4">
                  <c:v>85.05</c:v>
                </c:pt>
              </c:numCache>
            </c:numRef>
          </c:val>
          <c:extLst>
            <c:ext xmlns:c16="http://schemas.microsoft.com/office/drawing/2014/chart" uri="{C3380CC4-5D6E-409C-BE32-E72D297353CC}">
              <c16:uniqueId val="{00000000-D796-4A9F-80CC-BDDA98E2A20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70.34</c:v>
                </c:pt>
                <c:pt idx="4">
                  <c:v>69.680000000000007</c:v>
                </c:pt>
              </c:numCache>
            </c:numRef>
          </c:val>
          <c:smooth val="0"/>
          <c:extLst>
            <c:ext xmlns:c16="http://schemas.microsoft.com/office/drawing/2014/chart" uri="{C3380CC4-5D6E-409C-BE32-E72D297353CC}">
              <c16:uniqueId val="{00000001-D796-4A9F-80CC-BDDA98E2A20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61.01</c:v>
                </c:pt>
                <c:pt idx="1">
                  <c:v>56.79</c:v>
                </c:pt>
                <c:pt idx="2">
                  <c:v>56.24</c:v>
                </c:pt>
                <c:pt idx="3">
                  <c:v>53.75</c:v>
                </c:pt>
                <c:pt idx="4">
                  <c:v>54.2</c:v>
                </c:pt>
              </c:numCache>
            </c:numRef>
          </c:val>
          <c:extLst>
            <c:ext xmlns:c16="http://schemas.microsoft.com/office/drawing/2014/chart" uri="{C3380CC4-5D6E-409C-BE32-E72D297353CC}">
              <c16:uniqueId val="{00000000-0357-4631-88FD-9527DC1AEF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75.44</c:v>
                </c:pt>
                <c:pt idx="4">
                  <c:v>78.239999999999995</c:v>
                </c:pt>
              </c:numCache>
            </c:numRef>
          </c:val>
          <c:smooth val="0"/>
          <c:extLst>
            <c:ext xmlns:c16="http://schemas.microsoft.com/office/drawing/2014/chart" uri="{C3380CC4-5D6E-409C-BE32-E72D297353CC}">
              <c16:uniqueId val="{00000001-0357-4631-88FD-9527DC1AEF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2-438D-85E0-87F2C24CEBD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2-438D-85E0-87F2C24CEBD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1-42DD-9C45-6F03D550AEE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1-42DD-9C45-6F03D550AEE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3-4B85-A0C4-E558C66B822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3-4B85-A0C4-E558C66B822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37-4DF3-B901-4B55B174F35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7-4DF3-B901-4B55B174F35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560.98</c:v>
                </c:pt>
                <c:pt idx="1">
                  <c:v>557.86</c:v>
                </c:pt>
                <c:pt idx="2">
                  <c:v>478.52</c:v>
                </c:pt>
                <c:pt idx="3">
                  <c:v>367.38</c:v>
                </c:pt>
                <c:pt idx="4">
                  <c:v>296.75</c:v>
                </c:pt>
              </c:numCache>
            </c:numRef>
          </c:val>
          <c:extLst>
            <c:ext xmlns:c16="http://schemas.microsoft.com/office/drawing/2014/chart" uri="{C3380CC4-5D6E-409C-BE32-E72D297353CC}">
              <c16:uniqueId val="{00000000-A372-489E-BA1E-C7A57809129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955.49</c:v>
                </c:pt>
                <c:pt idx="4">
                  <c:v>1008.49</c:v>
                </c:pt>
              </c:numCache>
            </c:numRef>
          </c:val>
          <c:smooth val="0"/>
          <c:extLst>
            <c:ext xmlns:c16="http://schemas.microsoft.com/office/drawing/2014/chart" uri="{C3380CC4-5D6E-409C-BE32-E72D297353CC}">
              <c16:uniqueId val="{00000001-A372-489E-BA1E-C7A57809129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60.04</c:v>
                </c:pt>
                <c:pt idx="1">
                  <c:v>54.14</c:v>
                </c:pt>
                <c:pt idx="2">
                  <c:v>55.52</c:v>
                </c:pt>
                <c:pt idx="3">
                  <c:v>52.45</c:v>
                </c:pt>
                <c:pt idx="4">
                  <c:v>53.01</c:v>
                </c:pt>
              </c:numCache>
            </c:numRef>
          </c:val>
          <c:extLst>
            <c:ext xmlns:c16="http://schemas.microsoft.com/office/drawing/2014/chart" uri="{C3380CC4-5D6E-409C-BE32-E72D297353CC}">
              <c16:uniqueId val="{00000000-F210-48C9-85BC-199074199D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55.15</c:v>
                </c:pt>
                <c:pt idx="4">
                  <c:v>53.79</c:v>
                </c:pt>
              </c:numCache>
            </c:numRef>
          </c:val>
          <c:smooth val="0"/>
          <c:extLst>
            <c:ext xmlns:c16="http://schemas.microsoft.com/office/drawing/2014/chart" uri="{C3380CC4-5D6E-409C-BE32-E72D297353CC}">
              <c16:uniqueId val="{00000001-F210-48C9-85BC-199074199D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109.43</c:v>
                </c:pt>
                <c:pt idx="1">
                  <c:v>133.09</c:v>
                </c:pt>
                <c:pt idx="2">
                  <c:v>112.78</c:v>
                </c:pt>
                <c:pt idx="3">
                  <c:v>134.76</c:v>
                </c:pt>
                <c:pt idx="4">
                  <c:v>111.84</c:v>
                </c:pt>
              </c:numCache>
            </c:numRef>
          </c:val>
          <c:extLst>
            <c:ext xmlns:c16="http://schemas.microsoft.com/office/drawing/2014/chart" uri="{C3380CC4-5D6E-409C-BE32-E72D297353CC}">
              <c16:uniqueId val="{00000000-21FD-4560-8D77-79743FC6937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310.26</c:v>
                </c:pt>
                <c:pt idx="4">
                  <c:v>216.64</c:v>
                </c:pt>
              </c:numCache>
            </c:numRef>
          </c:val>
          <c:smooth val="0"/>
          <c:extLst>
            <c:ext xmlns:c16="http://schemas.microsoft.com/office/drawing/2014/chart" uri="{C3380CC4-5D6E-409C-BE32-E72D297353CC}">
              <c16:uniqueId val="{00000001-21FD-4560-8D77-79743FC6937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6"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山梨県　山中湖村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5768</v>
      </c>
      <c r="AM8" s="54"/>
      <c r="AN8" s="54"/>
      <c r="AO8" s="54"/>
      <c r="AP8" s="54"/>
      <c r="AQ8" s="54"/>
      <c r="AR8" s="54"/>
      <c r="AS8" s="54"/>
      <c r="AT8" s="44">
        <f>データ!$S$6</f>
        <v>53.05</v>
      </c>
      <c r="AU8" s="44"/>
      <c r="AV8" s="44"/>
      <c r="AW8" s="44"/>
      <c r="AX8" s="44"/>
      <c r="AY8" s="44"/>
      <c r="AZ8" s="44"/>
      <c r="BA8" s="44"/>
      <c r="BB8" s="44">
        <f>データ!$T$6</f>
        <v>108.73</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88.58</v>
      </c>
      <c r="Q10" s="44"/>
      <c r="R10" s="44"/>
      <c r="S10" s="44"/>
      <c r="T10" s="44"/>
      <c r="U10" s="44"/>
      <c r="V10" s="44"/>
      <c r="W10" s="54">
        <f>データ!$Q$6</f>
        <v>858</v>
      </c>
      <c r="X10" s="54"/>
      <c r="Y10" s="54"/>
      <c r="Z10" s="54"/>
      <c r="AA10" s="54"/>
      <c r="AB10" s="54"/>
      <c r="AC10" s="54"/>
      <c r="AD10" s="2"/>
      <c r="AE10" s="2"/>
      <c r="AF10" s="2"/>
      <c r="AG10" s="2"/>
      <c r="AH10" s="2"/>
      <c r="AI10" s="2"/>
      <c r="AJ10" s="2"/>
      <c r="AK10" s="2"/>
      <c r="AL10" s="54">
        <f>データ!$U$6</f>
        <v>5111</v>
      </c>
      <c r="AM10" s="54"/>
      <c r="AN10" s="54"/>
      <c r="AO10" s="54"/>
      <c r="AP10" s="54"/>
      <c r="AQ10" s="54"/>
      <c r="AR10" s="54"/>
      <c r="AS10" s="54"/>
      <c r="AT10" s="44">
        <f>データ!$V$6</f>
        <v>6.86</v>
      </c>
      <c r="AU10" s="44"/>
      <c r="AV10" s="44"/>
      <c r="AW10" s="44"/>
      <c r="AX10" s="44"/>
      <c r="AY10" s="44"/>
      <c r="AZ10" s="44"/>
      <c r="BA10" s="44"/>
      <c r="BB10" s="44">
        <f>データ!$W$6</f>
        <v>745.04</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SPJ5FqWW8SW5Qv3LLHR6TE907vxX9DwVYq+TBVW/nym0TJ7xElGMtNt+PyuptVpFCfYbsk5OEp36S5zCIjD47A==" saltValue="GO1efcpd8ZUzX6emf1eB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194255</v>
      </c>
      <c r="D6" s="20">
        <f t="shared" si="3"/>
        <v>47</v>
      </c>
      <c r="E6" s="20">
        <f t="shared" si="3"/>
        <v>1</v>
      </c>
      <c r="F6" s="20">
        <f t="shared" si="3"/>
        <v>0</v>
      </c>
      <c r="G6" s="20">
        <f t="shared" si="3"/>
        <v>0</v>
      </c>
      <c r="H6" s="20" t="str">
        <f t="shared" si="3"/>
        <v>山梨県　山中湖村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88.58</v>
      </c>
      <c r="Q6" s="21">
        <f t="shared" si="3"/>
        <v>858</v>
      </c>
      <c r="R6" s="21">
        <f t="shared" si="3"/>
        <v>5768</v>
      </c>
      <c r="S6" s="21">
        <f t="shared" si="3"/>
        <v>53.05</v>
      </c>
      <c r="T6" s="21">
        <f t="shared" si="3"/>
        <v>108.73</v>
      </c>
      <c r="U6" s="21">
        <f t="shared" si="3"/>
        <v>5111</v>
      </c>
      <c r="V6" s="21">
        <f t="shared" si="3"/>
        <v>6.86</v>
      </c>
      <c r="W6" s="21">
        <f t="shared" si="3"/>
        <v>745.04</v>
      </c>
      <c r="X6" s="22">
        <f>IF(X7="",NA(),X7)</f>
        <v>61.01</v>
      </c>
      <c r="Y6" s="22">
        <f t="shared" ref="Y6:AG6" si="4">IF(Y7="",NA(),Y7)</f>
        <v>56.79</v>
      </c>
      <c r="Z6" s="22">
        <f t="shared" si="4"/>
        <v>56.24</v>
      </c>
      <c r="AA6" s="22">
        <f t="shared" si="4"/>
        <v>53.75</v>
      </c>
      <c r="AB6" s="22">
        <f t="shared" si="4"/>
        <v>54.2</v>
      </c>
      <c r="AC6" s="22">
        <f t="shared" si="4"/>
        <v>72.760000000000005</v>
      </c>
      <c r="AD6" s="22">
        <f t="shared" si="4"/>
        <v>82.57</v>
      </c>
      <c r="AE6" s="22">
        <f t="shared" si="4"/>
        <v>81.17</v>
      </c>
      <c r="AF6" s="22">
        <f t="shared" si="4"/>
        <v>75.44</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560.98</v>
      </c>
      <c r="BF6" s="22">
        <f t="shared" ref="BF6:BN6" si="7">IF(BF7="",NA(),BF7)</f>
        <v>557.86</v>
      </c>
      <c r="BG6" s="22">
        <f t="shared" si="7"/>
        <v>478.52</v>
      </c>
      <c r="BH6" s="22">
        <f t="shared" si="7"/>
        <v>367.38</v>
      </c>
      <c r="BI6" s="22">
        <f t="shared" si="7"/>
        <v>296.75</v>
      </c>
      <c r="BJ6" s="22">
        <f t="shared" si="7"/>
        <v>1245.46</v>
      </c>
      <c r="BK6" s="22">
        <f t="shared" si="7"/>
        <v>834.1</v>
      </c>
      <c r="BL6" s="22">
        <f t="shared" si="7"/>
        <v>853.42</v>
      </c>
      <c r="BM6" s="22">
        <f t="shared" si="7"/>
        <v>955.49</v>
      </c>
      <c r="BN6" s="22">
        <f t="shared" si="7"/>
        <v>1008.49</v>
      </c>
      <c r="BO6" s="21" t="str">
        <f>IF(BO7="","",IF(BO7="-","【-】","【"&amp;SUBSTITUTE(TEXT(BO7,"#,##0.00"),"-","△")&amp;"】"))</f>
        <v>【1,045.20】</v>
      </c>
      <c r="BP6" s="22">
        <f>IF(BP7="",NA(),BP7)</f>
        <v>60.04</v>
      </c>
      <c r="BQ6" s="22">
        <f t="shared" ref="BQ6:BY6" si="8">IF(BQ7="",NA(),BQ7)</f>
        <v>54.14</v>
      </c>
      <c r="BR6" s="22">
        <f t="shared" si="8"/>
        <v>55.52</v>
      </c>
      <c r="BS6" s="22">
        <f t="shared" si="8"/>
        <v>52.45</v>
      </c>
      <c r="BT6" s="22">
        <f t="shared" si="8"/>
        <v>53.01</v>
      </c>
      <c r="BU6" s="22">
        <f t="shared" si="8"/>
        <v>51.08</v>
      </c>
      <c r="BV6" s="22">
        <f t="shared" si="8"/>
        <v>64.44</v>
      </c>
      <c r="BW6" s="22">
        <f t="shared" si="8"/>
        <v>60.53</v>
      </c>
      <c r="BX6" s="22">
        <f t="shared" si="8"/>
        <v>55.15</v>
      </c>
      <c r="BY6" s="22">
        <f t="shared" si="8"/>
        <v>53.79</v>
      </c>
      <c r="BZ6" s="21" t="str">
        <f>IF(BZ7="","",IF(BZ7="-","【-】","【"&amp;SUBSTITUTE(TEXT(BZ7,"#,##0.00"),"-","△")&amp;"】"))</f>
        <v>【49.51】</v>
      </c>
      <c r="CA6" s="22">
        <f>IF(CA7="",NA(),CA7)</f>
        <v>109.43</v>
      </c>
      <c r="CB6" s="22">
        <f t="shared" ref="CB6:CJ6" si="9">IF(CB7="",NA(),CB7)</f>
        <v>133.09</v>
      </c>
      <c r="CC6" s="22">
        <f t="shared" si="9"/>
        <v>112.78</v>
      </c>
      <c r="CD6" s="22">
        <f t="shared" si="9"/>
        <v>134.76</v>
      </c>
      <c r="CE6" s="22">
        <f t="shared" si="9"/>
        <v>111.84</v>
      </c>
      <c r="CF6" s="22">
        <f t="shared" si="9"/>
        <v>262.13</v>
      </c>
      <c r="CG6" s="22">
        <f t="shared" si="9"/>
        <v>197.14</v>
      </c>
      <c r="CH6" s="22">
        <f t="shared" si="9"/>
        <v>210.72</v>
      </c>
      <c r="CI6" s="22">
        <f t="shared" si="9"/>
        <v>310.26</v>
      </c>
      <c r="CJ6" s="22">
        <f t="shared" si="9"/>
        <v>216.64</v>
      </c>
      <c r="CK6" s="21" t="str">
        <f>IF(CK7="","",IF(CK7="-","【-】","【"&amp;SUBSTITUTE(TEXT(CK7,"#,##0.00"),"-","△")&amp;"】"))</f>
        <v>【317.14】</v>
      </c>
      <c r="CL6" s="22">
        <f>IF(CL7="",NA(),CL7)</f>
        <v>41.97</v>
      </c>
      <c r="CM6" s="22">
        <f t="shared" ref="CM6:CU6" si="10">IF(CM7="",NA(),CM7)</f>
        <v>33.1</v>
      </c>
      <c r="CN6" s="22">
        <f t="shared" si="10"/>
        <v>41.84</v>
      </c>
      <c r="CO6" s="22">
        <f t="shared" si="10"/>
        <v>36.619999999999997</v>
      </c>
      <c r="CP6" s="22">
        <f t="shared" si="10"/>
        <v>41.98</v>
      </c>
      <c r="CQ6" s="22">
        <f t="shared" si="10"/>
        <v>54.9</v>
      </c>
      <c r="CR6" s="22">
        <f t="shared" si="10"/>
        <v>55.7</v>
      </c>
      <c r="CS6" s="22">
        <f t="shared" si="10"/>
        <v>54.87</v>
      </c>
      <c r="CT6" s="22">
        <f t="shared" si="10"/>
        <v>58.16</v>
      </c>
      <c r="CU6" s="22">
        <f t="shared" si="10"/>
        <v>55</v>
      </c>
      <c r="CV6" s="21" t="str">
        <f>IF(CV7="","",IF(CV7="-","【-】","【"&amp;SUBSTITUTE(TEXT(CV7,"#,##0.00"),"-","△")&amp;"】"))</f>
        <v>【55.00】</v>
      </c>
      <c r="CW6" s="22">
        <f>IF(CW7="",NA(),CW7)</f>
        <v>85</v>
      </c>
      <c r="CX6" s="22">
        <f t="shared" ref="CX6:DF6" si="11">IF(CX7="",NA(),CX7)</f>
        <v>85.35</v>
      </c>
      <c r="CY6" s="22">
        <f t="shared" si="11"/>
        <v>77.05</v>
      </c>
      <c r="CZ6" s="22">
        <f t="shared" si="11"/>
        <v>84.69</v>
      </c>
      <c r="DA6" s="22">
        <f t="shared" si="11"/>
        <v>85.05</v>
      </c>
      <c r="DB6" s="22">
        <f t="shared" si="11"/>
        <v>74.27</v>
      </c>
      <c r="DC6" s="22">
        <f t="shared" si="11"/>
        <v>71.81</v>
      </c>
      <c r="DD6" s="22">
        <f t="shared" si="11"/>
        <v>71.819999999999993</v>
      </c>
      <c r="DE6" s="22">
        <f t="shared" si="11"/>
        <v>70.34</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0.26</v>
      </c>
      <c r="EE6" s="21">
        <f t="shared" ref="EE6:EM6" si="14">IF(EE7="",NA(),EE7)</f>
        <v>0</v>
      </c>
      <c r="EF6" s="21">
        <f t="shared" si="14"/>
        <v>0</v>
      </c>
      <c r="EG6" s="21">
        <f t="shared" si="14"/>
        <v>0</v>
      </c>
      <c r="EH6" s="21">
        <f t="shared" si="14"/>
        <v>0</v>
      </c>
      <c r="EI6" s="22">
        <f t="shared" si="14"/>
        <v>0.52</v>
      </c>
      <c r="EJ6" s="22">
        <f t="shared" si="14"/>
        <v>1.48</v>
      </c>
      <c r="EK6" s="22">
        <f t="shared" si="14"/>
        <v>0.45</v>
      </c>
      <c r="EL6" s="22">
        <f t="shared" si="14"/>
        <v>0.55000000000000004</v>
      </c>
      <c r="EM6" s="22">
        <f t="shared" si="14"/>
        <v>0.18</v>
      </c>
      <c r="EN6" s="21" t="str">
        <f>IF(EN7="","",IF(EN7="-","【-】","【"&amp;SUBSTITUTE(TEXT(EN7,"#,##0.00"),"-","△")&amp;"】"))</f>
        <v>【0.40】</v>
      </c>
    </row>
    <row r="7" spans="1:144" s="23" customFormat="1" x14ac:dyDescent="0.2">
      <c r="A7" s="15"/>
      <c r="B7" s="24">
        <v>2023</v>
      </c>
      <c r="C7" s="24">
        <v>194255</v>
      </c>
      <c r="D7" s="24">
        <v>47</v>
      </c>
      <c r="E7" s="24">
        <v>1</v>
      </c>
      <c r="F7" s="24">
        <v>0</v>
      </c>
      <c r="G7" s="24">
        <v>0</v>
      </c>
      <c r="H7" s="24" t="s">
        <v>96</v>
      </c>
      <c r="I7" s="24" t="s">
        <v>97</v>
      </c>
      <c r="J7" s="24" t="s">
        <v>98</v>
      </c>
      <c r="K7" s="24" t="s">
        <v>99</v>
      </c>
      <c r="L7" s="24" t="s">
        <v>100</v>
      </c>
      <c r="M7" s="24" t="s">
        <v>101</v>
      </c>
      <c r="N7" s="25" t="s">
        <v>102</v>
      </c>
      <c r="O7" s="25" t="s">
        <v>103</v>
      </c>
      <c r="P7" s="25">
        <v>88.58</v>
      </c>
      <c r="Q7" s="25">
        <v>858</v>
      </c>
      <c r="R7" s="25">
        <v>5768</v>
      </c>
      <c r="S7" s="25">
        <v>53.05</v>
      </c>
      <c r="T7" s="25">
        <v>108.73</v>
      </c>
      <c r="U7" s="25">
        <v>5111</v>
      </c>
      <c r="V7" s="25">
        <v>6.86</v>
      </c>
      <c r="W7" s="25">
        <v>745.04</v>
      </c>
      <c r="X7" s="25">
        <v>61.01</v>
      </c>
      <c r="Y7" s="25">
        <v>56.79</v>
      </c>
      <c r="Z7" s="25">
        <v>56.24</v>
      </c>
      <c r="AA7" s="25">
        <v>53.75</v>
      </c>
      <c r="AB7" s="25">
        <v>54.2</v>
      </c>
      <c r="AC7" s="25">
        <v>72.760000000000005</v>
      </c>
      <c r="AD7" s="25">
        <v>82.57</v>
      </c>
      <c r="AE7" s="25">
        <v>81.17</v>
      </c>
      <c r="AF7" s="25">
        <v>75.44</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560.98</v>
      </c>
      <c r="BF7" s="25">
        <v>557.86</v>
      </c>
      <c r="BG7" s="25">
        <v>478.52</v>
      </c>
      <c r="BH7" s="25">
        <v>367.38</v>
      </c>
      <c r="BI7" s="25">
        <v>296.75</v>
      </c>
      <c r="BJ7" s="25">
        <v>1245.46</v>
      </c>
      <c r="BK7" s="25">
        <v>834.1</v>
      </c>
      <c r="BL7" s="25">
        <v>853.42</v>
      </c>
      <c r="BM7" s="25">
        <v>955.49</v>
      </c>
      <c r="BN7" s="25">
        <v>1008.49</v>
      </c>
      <c r="BO7" s="25">
        <v>1045.2</v>
      </c>
      <c r="BP7" s="25">
        <v>60.04</v>
      </c>
      <c r="BQ7" s="25">
        <v>54.14</v>
      </c>
      <c r="BR7" s="25">
        <v>55.52</v>
      </c>
      <c r="BS7" s="25">
        <v>52.45</v>
      </c>
      <c r="BT7" s="25">
        <v>53.01</v>
      </c>
      <c r="BU7" s="25">
        <v>51.08</v>
      </c>
      <c r="BV7" s="25">
        <v>64.44</v>
      </c>
      <c r="BW7" s="25">
        <v>60.53</v>
      </c>
      <c r="BX7" s="25">
        <v>55.15</v>
      </c>
      <c r="BY7" s="25">
        <v>53.79</v>
      </c>
      <c r="BZ7" s="25">
        <v>49.51</v>
      </c>
      <c r="CA7" s="25">
        <v>109.43</v>
      </c>
      <c r="CB7" s="25">
        <v>133.09</v>
      </c>
      <c r="CC7" s="25">
        <v>112.78</v>
      </c>
      <c r="CD7" s="25">
        <v>134.76</v>
      </c>
      <c r="CE7" s="25">
        <v>111.84</v>
      </c>
      <c r="CF7" s="25">
        <v>262.13</v>
      </c>
      <c r="CG7" s="25">
        <v>197.14</v>
      </c>
      <c r="CH7" s="25">
        <v>210.72</v>
      </c>
      <c r="CI7" s="25">
        <v>310.26</v>
      </c>
      <c r="CJ7" s="25">
        <v>216.64</v>
      </c>
      <c r="CK7" s="25">
        <v>317.14</v>
      </c>
      <c r="CL7" s="25">
        <v>41.97</v>
      </c>
      <c r="CM7" s="25">
        <v>33.1</v>
      </c>
      <c r="CN7" s="25">
        <v>41.84</v>
      </c>
      <c r="CO7" s="25">
        <v>36.619999999999997</v>
      </c>
      <c r="CP7" s="25">
        <v>41.98</v>
      </c>
      <c r="CQ7" s="25">
        <v>54.9</v>
      </c>
      <c r="CR7" s="25">
        <v>55.7</v>
      </c>
      <c r="CS7" s="25">
        <v>54.87</v>
      </c>
      <c r="CT7" s="25">
        <v>58.16</v>
      </c>
      <c r="CU7" s="25">
        <v>55</v>
      </c>
      <c r="CV7" s="25">
        <v>55</v>
      </c>
      <c r="CW7" s="25">
        <v>85</v>
      </c>
      <c r="CX7" s="25">
        <v>85.35</v>
      </c>
      <c r="CY7" s="25">
        <v>77.05</v>
      </c>
      <c r="CZ7" s="25">
        <v>84.69</v>
      </c>
      <c r="DA7" s="25">
        <v>85.05</v>
      </c>
      <c r="DB7" s="25">
        <v>74.27</v>
      </c>
      <c r="DC7" s="25">
        <v>71.81</v>
      </c>
      <c r="DD7" s="25">
        <v>71.819999999999993</v>
      </c>
      <c r="DE7" s="25">
        <v>70.34</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0.26</v>
      </c>
      <c r="EE7" s="25">
        <v>0</v>
      </c>
      <c r="EF7" s="25">
        <v>0</v>
      </c>
      <c r="EG7" s="25">
        <v>0</v>
      </c>
      <c r="EH7" s="25">
        <v>0</v>
      </c>
      <c r="EI7" s="25">
        <v>0.52</v>
      </c>
      <c r="EJ7" s="25">
        <v>1.48</v>
      </c>
      <c r="EK7" s="25">
        <v>0.45</v>
      </c>
      <c r="EL7" s="25">
        <v>0.55000000000000004</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111</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天野　雅仁</cp:lastModifiedBy>
  <dcterms:created xsi:type="dcterms:W3CDTF">2025-01-24T06:40:09Z</dcterms:created>
  <dcterms:modified xsi:type="dcterms:W3CDTF">2025-01-28T04:54:50Z</dcterms:modified>
  <cp:category/>
</cp:coreProperties>
</file>