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5★HP公表R7.3.7\確定データ\181 個排\02法非適用\20道志村\"/>
    </mc:Choice>
  </mc:AlternateContent>
  <xr:revisionPtr revIDLastSave="0" documentId="13_ncr:1_{E5880D82-C010-4666-8FF6-A60522F1E4FA}" xr6:coauthVersionLast="47" xr6:coauthVersionMax="47" xr10:uidLastSave="{00000000-0000-0000-0000-000000000000}"/>
  <workbookProtection workbookAlgorithmName="SHA-512" workbookHashValue="mjtuFg2k7qvQtcbk0Fp9FCQYeNLgJxqfrpGGruRa6wWX0Mdh5RHBcs6oo1K2q3AbPJW99RjAVSF56HLrzWgPvw==" workbookSaltValue="8bOO3+sWlc/rqrEFgU7MWQ==" workbookSpinCount="100000" lockStructure="1"/>
  <bookViews>
    <workbookView xWindow="-108" yWindow="-108" windowWidth="30936" windowHeight="167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AT8" i="4" s="1"/>
  <c r="S6" i="5"/>
  <c r="AL8" i="4" s="1"/>
  <c r="R6" i="5"/>
  <c r="Q6" i="5"/>
  <c r="W10" i="4" s="1"/>
  <c r="P6" i="5"/>
  <c r="O6" i="5"/>
  <c r="I10" i="4" s="1"/>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H86" i="4"/>
  <c r="E86" i="4"/>
  <c r="BB10" i="4"/>
  <c r="AT10" i="4"/>
  <c r="AL10" i="4"/>
  <c r="AD10" i="4"/>
  <c r="P10" i="4"/>
  <c r="AD8" i="4"/>
  <c r="W8" i="4"/>
  <c r="P8" i="4"/>
  <c r="I8" i="4"/>
  <c r="B8" i="4"/>
  <c r="B6" i="4"/>
</calcChain>
</file>

<file path=xl/sharedStrings.xml><?xml version="1.0" encoding="utf-8"?>
<sst xmlns="http://schemas.openxmlformats.org/spreadsheetml/2006/main" count="252" uniqueCount="120">
  <si>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</si>
  <si>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</si>
  <si>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</si>
  <si>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</si>
  <si>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</si>
  <si>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</si>
  <si>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</si>
  <si>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</si>
  <si>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</si>
  <si>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</si>
  <si>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</si>
  <si>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</si>
  <si>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</si>
  <si>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</si>
  <si>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</si>
  <si>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</si>
  <si>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</si>
  <si>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</si>
  <si>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</si>
  <si>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</si>
  <si>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</si>
  <si>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</si>
  <si>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</si>
  <si>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</si>
  <si>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</si>
  <si>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</si>
  <si>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</si>
  <si>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</si>
  <si>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</si>
  <si>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</si>
  <si>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</si>
  <si>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</si>
  <si>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</si>
  <si>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</si>
  <si>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</si>
  <si>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</si>
  <si>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</si>
  <si>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</si>
  <si>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</si>
  <si>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</si>
  <si>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</si>
  <si>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</si>
  <si>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</si>
  <si>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</si>
  <si>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</si>
  <si>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</si>
  <si>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</si>
  <si>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</si>
  <si>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</si>
  <si>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</si>
  <si>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</si>
  <si>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</si>
  <si>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</si>
  <si>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</si>
  <si>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</si>
  <si>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</si>
  <si>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</si>
  <si>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</si>
  <si>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</si>
  <si>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</si>
  <si>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</si>
  <si>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</si>
  <si>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</si>
  <si>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</si>
  <si>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</si>
  <si>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</si>
  <si>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</si>
  <si>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</si>
  <si>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</si>
  <si>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</si>
  <si>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</si>
  <si>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</si>
  <si>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</si>
  <si>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</si>
  <si>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</si>
  <si>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</si>
  <si>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</si>
  <si>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</si>
  <si>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</si>
  <si>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</si>
  <si>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</si>
  <si>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</si>
  <si>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</si>
  <si>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</si>
  <si>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</si>
  <si>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</si>
  <si>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</si>
  <si>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</si>
  <si>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</si>
  <si>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</si>
  <si>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</si>
  <si>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</si>
  <si>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</si>
  <si>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</si>
  <si>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</si>
  <si>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</si>
  <si>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</si>
  <si>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</si>
  <si>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</si>
  <si>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</si>
  <si>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</si>
  <si>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</si>
  <si>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</si>
  <si>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</si>
  <si>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</si>
  <si>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</si>
  <si>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</si>
  <si>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</si>
  <si>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</si>
  <si>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</si>
  <si>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</si>
  <si>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</si>
  <si>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</si>
  <si>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</si>
  <si>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</si>
  <si>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</si>
  <si>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</si>
  <si>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平成13年度より整備を実施しており、整備後20年を経過していないこともあり現状で老朽化に対する不安はないが、現存しない浄化槽メーカーの浄化槽を設置している箇所もあるため、今後修繕対応できない可能性がある。
　法定検査・保守点検を通して浄化槽の状況を常時監視できるよう努める。
　その他、修繕については、法定検査及び年間４回実施している保守点検結果を基に迅速に対応することにより、施設の長寿命化を図る。
  さらに、自然災害等による施設の損害にも備え、応急対応策を検討していかなければならない。</t>
    <phoneticPr fontId="4"/>
  </si>
  <si>
    <t>　これまで一般会計からの繰入金があるため、会計を維持することが可能であったが、令和６年度の公営企業会計移行に伴い使用料の見直しを早急に検討し、事業の見直し等により一般会計に依存している現状を改善する必要がある。</t>
    <phoneticPr fontId="4"/>
  </si>
  <si>
    <t>①収益的収支
　収益的収支は、100％を維持しているが、一般会計繰入金に依存していることが要因。繰入金に含まれている特定財源を踏まえると、86.3％の収支比率である。
④企業債残高対事業規模比較・⑤経費回収率・⑥汚水処理原価
　令和５年度末で道志村設置の合併処理浄化槽が終了となり、令和６年度からは個人設置型への補助を行う事業へと移行していく。
　使用料が適正かどうか精査し、使用料の増額も含め検討する必要がある。
　また、令和６年度から公営企業会計に移行することも踏まえ、経営の健全性についても多角的に分析する。
⑧水洗化率
100％となっているため汚水処理が適正に行えている。</t>
    <rPh sb="86" eb="89">
      <t>キギョウサイ</t>
    </rPh>
    <rPh sb="89" eb="91">
      <t>ザンダカ</t>
    </rPh>
    <rPh sb="91" eb="92">
      <t>タイ</t>
    </rPh>
    <rPh sb="115" eb="117">
      <t>レイワ</t>
    </rPh>
    <rPh sb="118" eb="120">
      <t>ネンド</t>
    </rPh>
    <rPh sb="120" eb="121">
      <t>マツ</t>
    </rPh>
    <rPh sb="122" eb="125">
      <t>ドウシムラ</t>
    </rPh>
    <rPh sb="125" eb="127">
      <t>セッチ</t>
    </rPh>
    <rPh sb="136" eb="138">
      <t>シュウリョウ</t>
    </rPh>
    <rPh sb="142" eb="144">
      <t>レイワ</t>
    </rPh>
    <rPh sb="145" eb="147">
      <t>ネンド</t>
    </rPh>
    <rPh sb="150" eb="154">
      <t>コジンセッチ</t>
    </rPh>
    <rPh sb="154" eb="155">
      <t>ガタ</t>
    </rPh>
    <rPh sb="157" eb="159">
      <t>ホジョ</t>
    </rPh>
    <rPh sb="160" eb="161">
      <t>オコナ</t>
    </rPh>
    <rPh sb="162" eb="164">
      <t>ジギョウ</t>
    </rPh>
    <rPh sb="166" eb="168">
      <t>イコウ</t>
    </rPh>
    <rPh sb="261" eb="265">
      <t>スイセンカリツ</t>
    </rPh>
    <rPh sb="278" eb="282">
      <t>オスイショリ</t>
    </rPh>
    <rPh sb="283" eb="285">
      <t>テキセイ</t>
    </rPh>
    <rPh sb="286" eb="28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</si>
</sst>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7AE-4535-9343-C6B342EB096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7AE-4535-9343-C6B342EB096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06D-49A0-AA6E-5B6088EFC0C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06D-49A0-AA6E-5B6088EFC0C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C8-4F0E-9EBF-0C2159774A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C8-4F0E-9EBF-0C2159774A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B2C-4206-A4BE-B6A9E09FB16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B2C-4206-A4BE-B6A9E09FB16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54B-4C5B-B4E2-7C43F7BE957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54B-4C5B-B4E2-7C43F7BE957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69-488C-9F21-DFD04EA8E3C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69-488C-9F21-DFD04EA8E3C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quot;-&quot;">
                  <c:v>486.67</c:v>
                </c:pt>
              </c:numCache>
            </c:numRef>
          </c:val>
          <c:extLst>
            <c:ext xmlns:c16="http://schemas.microsoft.com/office/drawing/2014/chart" uri="{C3380CC4-5D6E-409C-BE32-E72D297353CC}">
              <c16:uniqueId val="{00000000-72DC-4C61-B939-EF3F403DB00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862.99</c:v>
                </c:pt>
                <c:pt idx="1">
                  <c:v>782.91</c:v>
                </c:pt>
                <c:pt idx="2">
                  <c:v>783.21</c:v>
                </c:pt>
                <c:pt idx="3">
                  <c:v>902.04</c:v>
                </c:pt>
                <c:pt idx="4">
                  <c:v>992.16</c:v>
                </c:pt>
              </c:numCache>
            </c:numRef>
          </c:val>
          <c:smooth val="0"/>
          <c:extLst>
            <c:ext xmlns:c16="http://schemas.microsoft.com/office/drawing/2014/chart" uri="{C3380CC4-5D6E-409C-BE32-E72D297353CC}">
              <c16:uniqueId val="{00000001-72DC-4C61-B939-EF3F403DB00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41.6</c:v>
                </c:pt>
                <c:pt idx="1">
                  <c:v>42.18</c:v>
                </c:pt>
                <c:pt idx="2">
                  <c:v>46.24</c:v>
                </c:pt>
                <c:pt idx="3">
                  <c:v>41.45</c:v>
                </c:pt>
                <c:pt idx="4">
                  <c:v>39.78</c:v>
                </c:pt>
              </c:numCache>
            </c:numRef>
          </c:val>
          <c:extLst>
            <c:ext xmlns:c16="http://schemas.microsoft.com/office/drawing/2014/chart" uri="{C3380CC4-5D6E-409C-BE32-E72D297353CC}">
              <c16:uniqueId val="{00000000-EB5A-4AED-83A3-77949303998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50.06</c:v>
                </c:pt>
                <c:pt idx="1">
                  <c:v>49.38</c:v>
                </c:pt>
                <c:pt idx="2">
                  <c:v>48.53</c:v>
                </c:pt>
                <c:pt idx="3">
                  <c:v>46.11</c:v>
                </c:pt>
                <c:pt idx="4">
                  <c:v>45.55</c:v>
                </c:pt>
              </c:numCache>
            </c:numRef>
          </c:val>
          <c:smooth val="0"/>
          <c:extLst>
            <c:ext xmlns:c16="http://schemas.microsoft.com/office/drawing/2014/chart" uri="{C3380CC4-5D6E-409C-BE32-E72D297353CC}">
              <c16:uniqueId val="{00000001-EB5A-4AED-83A3-77949303998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334.42</c:v>
                </c:pt>
                <c:pt idx="1">
                  <c:v>339.34</c:v>
                </c:pt>
                <c:pt idx="2">
                  <c:v>313.35000000000002</c:v>
                </c:pt>
                <c:pt idx="3">
                  <c:v>347.02</c:v>
                </c:pt>
                <c:pt idx="4">
                  <c:v>325.88</c:v>
                </c:pt>
              </c:numCache>
            </c:numRef>
          </c:val>
          <c:extLst>
            <c:ext xmlns:c16="http://schemas.microsoft.com/office/drawing/2014/chart" uri="{C3380CC4-5D6E-409C-BE32-E72D297353CC}">
              <c16:uniqueId val="{00000000-95B5-46C8-8ADD-335FD646685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309.22000000000003</c:v>
                </c:pt>
                <c:pt idx="1">
                  <c:v>316.97000000000003</c:v>
                </c:pt>
                <c:pt idx="2">
                  <c:v>326.17</c:v>
                </c:pt>
                <c:pt idx="3">
                  <c:v>336.93</c:v>
                </c:pt>
                <c:pt idx="4">
                  <c:v>331.17</c:v>
                </c:pt>
              </c:numCache>
            </c:numRef>
          </c:val>
          <c:smooth val="0"/>
          <c:extLst>
            <c:ext xmlns:c16="http://schemas.microsoft.com/office/drawing/2014/chart" uri="{C3380CC4-5D6E-409C-BE32-E72D297353CC}">
              <c16:uniqueId val="{00000001-95B5-46C8-8ADD-335FD646685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F2E-4743-AD7F-AA36A3E85A2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47.35</c:v>
                </c:pt>
                <c:pt idx="1">
                  <c:v>46.36</c:v>
                </c:pt>
                <c:pt idx="2">
                  <c:v>46.45</c:v>
                </c:pt>
                <c:pt idx="3">
                  <c:v>45.36</c:v>
                </c:pt>
                <c:pt idx="4">
                  <c:v>45.93</c:v>
                </c:pt>
              </c:numCache>
            </c:numRef>
          </c:val>
          <c:smooth val="0"/>
          <c:extLst>
            <c:ext xmlns:c16="http://schemas.microsoft.com/office/drawing/2014/chart" uri="{C3380CC4-5D6E-409C-BE32-E72D297353CC}">
              <c16:uniqueId val="{00000001-AF2E-4743-AD7F-AA36A3E85A2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00C-4928-823B-2C8C2D99BA4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81.209999999999994</c:v>
                </c:pt>
                <c:pt idx="1">
                  <c:v>83.08</c:v>
                </c:pt>
                <c:pt idx="2">
                  <c:v>82.61</c:v>
                </c:pt>
                <c:pt idx="3">
                  <c:v>82.21</c:v>
                </c:pt>
                <c:pt idx="4">
                  <c:v>82.98</c:v>
                </c:pt>
              </c:numCache>
            </c:numRef>
          </c:val>
          <c:smooth val="0"/>
          <c:extLst>
            <c:ext xmlns:c16="http://schemas.microsoft.com/office/drawing/2014/chart" uri="{C3380CC4-5D6E-409C-BE32-E72D297353CC}">
              <c16:uniqueId val="{00000001-400C-4928-823B-2C8C2D99BA4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山梨県　道志村</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L2</v>
      </c>
      <c r="X8" s="64"/>
      <c r="Y8" s="64"/>
      <c r="Z8" s="64"/>
      <c r="AA8" s="64"/>
      <c r="AB8" s="64"/>
      <c r="AC8" s="64"/>
      <c r="AD8" s="65" t="str">
        <f>データ!$M$6</f>
        <v>非設置</v>
      </c>
      <c r="AE8" s="65"/>
      <c r="AF8" s="65"/>
      <c r="AG8" s="65"/>
      <c r="AH8" s="65"/>
      <c r="AI8" s="65"/>
      <c r="AJ8" s="65"/>
      <c r="AK8" s="3"/>
      <c r="AL8" s="44">
        <f>データ!S6</f>
        <v>1545</v>
      </c>
      <c r="AM8" s="44"/>
      <c r="AN8" s="44"/>
      <c r="AO8" s="44"/>
      <c r="AP8" s="44"/>
      <c r="AQ8" s="44"/>
      <c r="AR8" s="44"/>
      <c r="AS8" s="44"/>
      <c r="AT8" s="45">
        <f>データ!T6</f>
        <v>79.680000000000007</v>
      </c>
      <c r="AU8" s="45"/>
      <c r="AV8" s="45"/>
      <c r="AW8" s="45"/>
      <c r="AX8" s="45"/>
      <c r="AY8" s="45"/>
      <c r="AZ8" s="45"/>
      <c r="BA8" s="45"/>
      <c r="BB8" s="45">
        <f>データ!U6</f>
        <v>19.39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82.67</v>
      </c>
      <c r="Q10" s="45"/>
      <c r="R10" s="45"/>
      <c r="S10" s="45"/>
      <c r="T10" s="45"/>
      <c r="U10" s="45"/>
      <c r="V10" s="45"/>
      <c r="W10" s="45">
        <f>データ!Q6</f>
        <v>100</v>
      </c>
      <c r="X10" s="45"/>
      <c r="Y10" s="45"/>
      <c r="Z10" s="45"/>
      <c r="AA10" s="45"/>
      <c r="AB10" s="45"/>
      <c r="AC10" s="45"/>
      <c r="AD10" s="44">
        <f>データ!R6</f>
        <v>2200</v>
      </c>
      <c r="AE10" s="44"/>
      <c r="AF10" s="44"/>
      <c r="AG10" s="44"/>
      <c r="AH10" s="44"/>
      <c r="AI10" s="44"/>
      <c r="AJ10" s="44"/>
      <c r="AK10" s="2"/>
      <c r="AL10" s="44">
        <f>データ!V6</f>
        <v>1269</v>
      </c>
      <c r="AM10" s="44"/>
      <c r="AN10" s="44"/>
      <c r="AO10" s="44"/>
      <c r="AP10" s="44"/>
      <c r="AQ10" s="44"/>
      <c r="AR10" s="44"/>
      <c r="AS10" s="44"/>
      <c r="AT10" s="45">
        <f>データ!W6</f>
        <v>2.8</v>
      </c>
      <c r="AU10" s="45"/>
      <c r="AV10" s="45"/>
      <c r="AW10" s="45"/>
      <c r="AX10" s="45"/>
      <c r="AY10" s="45"/>
      <c r="AZ10" s="45"/>
      <c r="BA10" s="45"/>
      <c r="BB10" s="45">
        <f>データ!X6</f>
        <v>453.21</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119</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【967.97】</v>
      </c>
      <c r="I86" s="12" t="str">
        <f>データ!CA6</f>
        <v>【46.20】</v>
      </c>
      <c r="J86" s="12" t="str">
        <f>データ!CL6</f>
        <v>【332.82】</v>
      </c>
      <c r="K86" s="12" t="str">
        <f>データ!CW6</f>
        <v>【46.29】</v>
      </c>
      <c r="L86" s="12" t="str">
        <f>データ!DH6</f>
        <v>【82.56】</v>
      </c>
      <c r="M86" s="12" t="s">
        <v>43</v>
      </c>
      <c r="N86" s="12" t="s">
        <v>43</v>
      </c>
      <c r="O86" s="12" t="str">
        <f>データ!EO6</f>
        <v>【-】</v>
      </c>
    </row>
  </sheetData>
  <sheetProtection algorithmName="SHA-512" hashValue="mgbiTI8DmFUhz5al976FqOpAzDuv+Oq1o6SsAQ5tMK8lqO4VcekQh0mtBikWRytXYU6tJBHisOp3j5qcmTgmLg==" saltValue="R0ViZFUMZnwt+TSF1eV/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194221</v>
      </c>
      <c r="D6" s="19">
        <f t="shared" si="3"/>
        <v>47</v>
      </c>
      <c r="E6" s="19">
        <f t="shared" si="3"/>
        <v>18</v>
      </c>
      <c r="F6" s="19">
        <f t="shared" si="3"/>
        <v>1</v>
      </c>
      <c r="G6" s="19">
        <f t="shared" si="3"/>
        <v>0</v>
      </c>
      <c r="H6" s="19" t="str">
        <f t="shared" si="3"/>
        <v>山梨県　道志村</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82.67</v>
      </c>
      <c r="Q6" s="20">
        <f t="shared" si="3"/>
        <v>100</v>
      </c>
      <c r="R6" s="20">
        <f t="shared" si="3"/>
        <v>2200</v>
      </c>
      <c r="S6" s="20">
        <f t="shared" si="3"/>
        <v>1545</v>
      </c>
      <c r="T6" s="20">
        <f t="shared" si="3"/>
        <v>79.680000000000007</v>
      </c>
      <c r="U6" s="20">
        <f t="shared" si="3"/>
        <v>19.39</v>
      </c>
      <c r="V6" s="20">
        <f t="shared" si="3"/>
        <v>1269</v>
      </c>
      <c r="W6" s="20">
        <f t="shared" si="3"/>
        <v>2.8</v>
      </c>
      <c r="X6" s="20">
        <f t="shared" si="3"/>
        <v>453.21</v>
      </c>
      <c r="Y6" s="21">
        <f>IF(Y7="",NA(),Y7)</f>
        <v>100</v>
      </c>
      <c r="Z6" s="21">
        <f t="shared" ref="Z6:AH6" si="4">IF(Z7="",NA(),Z7)</f>
        <v>100</v>
      </c>
      <c r="AA6" s="21">
        <f t="shared" si="4"/>
        <v>100</v>
      </c>
      <c r="AB6" s="21">
        <f t="shared" si="4"/>
        <v>100</v>
      </c>
      <c r="AC6" s="21">
        <f t="shared" si="4"/>
        <v>100</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1">
        <f t="shared" si="7"/>
        <v>486.67</v>
      </c>
      <c r="BK6" s="21">
        <f t="shared" si="7"/>
        <v>862.99</v>
      </c>
      <c r="BL6" s="21">
        <f t="shared" si="7"/>
        <v>782.91</v>
      </c>
      <c r="BM6" s="21">
        <f t="shared" si="7"/>
        <v>783.21</v>
      </c>
      <c r="BN6" s="21">
        <f t="shared" si="7"/>
        <v>902.04</v>
      </c>
      <c r="BO6" s="21">
        <f t="shared" si="7"/>
        <v>992.16</v>
      </c>
      <c r="BP6" s="20" t="str">
        <f>IF(BP7="","",IF(BP7="-","【-】","【"&amp;SUBSTITUTE(TEXT(BP7,"#,##0.00"),"-","△")&amp;"】"))</f>
        <v>【967.97】</v>
      </c>
      <c r="BQ6" s="21">
        <f>IF(BQ7="",NA(),BQ7)</f>
        <v>41.6</v>
      </c>
      <c r="BR6" s="21">
        <f t="shared" ref="BR6:BZ6" si="8">IF(BR7="",NA(),BR7)</f>
        <v>42.18</v>
      </c>
      <c r="BS6" s="21">
        <f t="shared" si="8"/>
        <v>46.24</v>
      </c>
      <c r="BT6" s="21">
        <f t="shared" si="8"/>
        <v>41.45</v>
      </c>
      <c r="BU6" s="21">
        <f t="shared" si="8"/>
        <v>39.78</v>
      </c>
      <c r="BV6" s="21">
        <f t="shared" si="8"/>
        <v>50.06</v>
      </c>
      <c r="BW6" s="21">
        <f t="shared" si="8"/>
        <v>49.38</v>
      </c>
      <c r="BX6" s="21">
        <f t="shared" si="8"/>
        <v>48.53</v>
      </c>
      <c r="BY6" s="21">
        <f t="shared" si="8"/>
        <v>46.11</v>
      </c>
      <c r="BZ6" s="21">
        <f t="shared" si="8"/>
        <v>45.55</v>
      </c>
      <c r="CA6" s="20" t="str">
        <f>IF(CA7="","",IF(CA7="-","【-】","【"&amp;SUBSTITUTE(TEXT(CA7,"#,##0.00"),"-","△")&amp;"】"))</f>
        <v>【46.20】</v>
      </c>
      <c r="CB6" s="21">
        <f>IF(CB7="",NA(),CB7)</f>
        <v>334.42</v>
      </c>
      <c r="CC6" s="21">
        <f t="shared" ref="CC6:CK6" si="9">IF(CC7="",NA(),CC7)</f>
        <v>339.34</v>
      </c>
      <c r="CD6" s="21">
        <f t="shared" si="9"/>
        <v>313.35000000000002</v>
      </c>
      <c r="CE6" s="21">
        <f t="shared" si="9"/>
        <v>347.02</v>
      </c>
      <c r="CF6" s="21">
        <f t="shared" si="9"/>
        <v>325.88</v>
      </c>
      <c r="CG6" s="21">
        <f t="shared" si="9"/>
        <v>309.22000000000003</v>
      </c>
      <c r="CH6" s="21">
        <f t="shared" si="9"/>
        <v>316.97000000000003</v>
      </c>
      <c r="CI6" s="21">
        <f t="shared" si="9"/>
        <v>326.17</v>
      </c>
      <c r="CJ6" s="21">
        <f t="shared" si="9"/>
        <v>336.93</v>
      </c>
      <c r="CK6" s="21">
        <f t="shared" si="9"/>
        <v>331.17</v>
      </c>
      <c r="CL6" s="20" t="str">
        <f>IF(CL7="","",IF(CL7="-","【-】","【"&amp;SUBSTITUTE(TEXT(CL7,"#,##0.00"),"-","△")&amp;"】"))</f>
        <v>【332.82】</v>
      </c>
      <c r="CM6" s="21" t="str">
        <f>IF(CM7="",NA(),CM7)</f>
        <v>-</v>
      </c>
      <c r="CN6" s="21" t="str">
        <f t="shared" ref="CN6:CV6" si="10">IF(CN7="",NA(),CN7)</f>
        <v>-</v>
      </c>
      <c r="CO6" s="21" t="str">
        <f t="shared" si="10"/>
        <v>-</v>
      </c>
      <c r="CP6" s="21" t="str">
        <f t="shared" si="10"/>
        <v>-</v>
      </c>
      <c r="CQ6" s="21" t="str">
        <f t="shared" si="10"/>
        <v>-</v>
      </c>
      <c r="CR6" s="21">
        <f t="shared" si="10"/>
        <v>47.35</v>
      </c>
      <c r="CS6" s="21">
        <f t="shared" si="10"/>
        <v>46.36</v>
      </c>
      <c r="CT6" s="21">
        <f t="shared" si="10"/>
        <v>46.45</v>
      </c>
      <c r="CU6" s="21">
        <f t="shared" si="10"/>
        <v>45.36</v>
      </c>
      <c r="CV6" s="21">
        <f t="shared" si="10"/>
        <v>45.93</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81.209999999999994</v>
      </c>
      <c r="DD6" s="21">
        <f t="shared" si="11"/>
        <v>83.08</v>
      </c>
      <c r="DE6" s="21">
        <f t="shared" si="11"/>
        <v>82.61</v>
      </c>
      <c r="DF6" s="21">
        <f t="shared" si="11"/>
        <v>82.21</v>
      </c>
      <c r="DG6" s="21">
        <f t="shared" si="11"/>
        <v>82.98</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2023</v>
      </c>
      <c r="C7" s="23">
        <v>194221</v>
      </c>
      <c r="D7" s="23">
        <v>47</v>
      </c>
      <c r="E7" s="23">
        <v>18</v>
      </c>
      <c r="F7" s="23">
        <v>1</v>
      </c>
      <c r="G7" s="23">
        <v>0</v>
      </c>
      <c r="H7" s="23" t="s">
        <v>98</v>
      </c>
      <c r="I7" s="23" t="s">
        <v>99</v>
      </c>
      <c r="J7" s="23" t="s">
        <v>100</v>
      </c>
      <c r="K7" s="23" t="s">
        <v>101</v>
      </c>
      <c r="L7" s="23" t="s">
        <v>102</v>
      </c>
      <c r="M7" s="23" t="s">
        <v>103</v>
      </c>
      <c r="N7" s="24" t="s">
        <v>104</v>
      </c>
      <c r="O7" s="24" t="s">
        <v>105</v>
      </c>
      <c r="P7" s="24">
        <v>82.67</v>
      </c>
      <c r="Q7" s="24">
        <v>100</v>
      </c>
      <c r="R7" s="24">
        <v>2200</v>
      </c>
      <c r="S7" s="24">
        <v>1545</v>
      </c>
      <c r="T7" s="24">
        <v>79.680000000000007</v>
      </c>
      <c r="U7" s="24">
        <v>19.39</v>
      </c>
      <c r="V7" s="24">
        <v>1269</v>
      </c>
      <c r="W7" s="24">
        <v>2.8</v>
      </c>
      <c r="X7" s="24">
        <v>453.21</v>
      </c>
      <c r="Y7" s="24">
        <v>100</v>
      </c>
      <c r="Z7" s="24">
        <v>100</v>
      </c>
      <c r="AA7" s="24">
        <v>100</v>
      </c>
      <c r="AB7" s="24">
        <v>100</v>
      </c>
      <c r="AC7" s="24">
        <v>100</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486.67</v>
      </c>
      <c r="BK7" s="24">
        <v>862.99</v>
      </c>
      <c r="BL7" s="24">
        <v>782.91</v>
      </c>
      <c r="BM7" s="24">
        <v>783.21</v>
      </c>
      <c r="BN7" s="24">
        <v>902.04</v>
      </c>
      <c r="BO7" s="24">
        <v>992.16</v>
      </c>
      <c r="BP7" s="24">
        <v>967.97</v>
      </c>
      <c r="BQ7" s="24">
        <v>41.6</v>
      </c>
      <c r="BR7" s="24">
        <v>42.18</v>
      </c>
      <c r="BS7" s="24">
        <v>46.24</v>
      </c>
      <c r="BT7" s="24">
        <v>41.45</v>
      </c>
      <c r="BU7" s="24">
        <v>39.78</v>
      </c>
      <c r="BV7" s="24">
        <v>50.06</v>
      </c>
      <c r="BW7" s="24">
        <v>49.38</v>
      </c>
      <c r="BX7" s="24">
        <v>48.53</v>
      </c>
      <c r="BY7" s="24">
        <v>46.11</v>
      </c>
      <c r="BZ7" s="24">
        <v>45.55</v>
      </c>
      <c r="CA7" s="24">
        <v>46.2</v>
      </c>
      <c r="CB7" s="24">
        <v>334.42</v>
      </c>
      <c r="CC7" s="24">
        <v>339.34</v>
      </c>
      <c r="CD7" s="24">
        <v>313.35000000000002</v>
      </c>
      <c r="CE7" s="24">
        <v>347.02</v>
      </c>
      <c r="CF7" s="24">
        <v>325.88</v>
      </c>
      <c r="CG7" s="24">
        <v>309.22000000000003</v>
      </c>
      <c r="CH7" s="24">
        <v>316.97000000000003</v>
      </c>
      <c r="CI7" s="24">
        <v>326.17</v>
      </c>
      <c r="CJ7" s="24">
        <v>336.93</v>
      </c>
      <c r="CK7" s="24">
        <v>331.17</v>
      </c>
      <c r="CL7" s="24">
        <v>332.82</v>
      </c>
      <c r="CM7" s="24" t="s">
        <v>104</v>
      </c>
      <c r="CN7" s="24" t="s">
        <v>104</v>
      </c>
      <c r="CO7" s="24" t="s">
        <v>104</v>
      </c>
      <c r="CP7" s="24" t="s">
        <v>104</v>
      </c>
      <c r="CQ7" s="24" t="s">
        <v>104</v>
      </c>
      <c r="CR7" s="24">
        <v>47.35</v>
      </c>
      <c r="CS7" s="24">
        <v>46.36</v>
      </c>
      <c r="CT7" s="24">
        <v>46.45</v>
      </c>
      <c r="CU7" s="24">
        <v>45.36</v>
      </c>
      <c r="CV7" s="24">
        <v>45.93</v>
      </c>
      <c r="CW7" s="24">
        <v>46.29</v>
      </c>
      <c r="CX7" s="24">
        <v>100</v>
      </c>
      <c r="CY7" s="24">
        <v>100</v>
      </c>
      <c r="CZ7" s="24">
        <v>100</v>
      </c>
      <c r="DA7" s="24">
        <v>100</v>
      </c>
      <c r="DB7" s="24">
        <v>100</v>
      </c>
      <c r="DC7" s="24">
        <v>81.209999999999994</v>
      </c>
      <c r="DD7" s="24">
        <v>83.08</v>
      </c>
      <c r="DE7" s="24">
        <v>82.61</v>
      </c>
      <c r="DF7" s="24">
        <v>82.21</v>
      </c>
      <c r="DG7" s="24">
        <v>82.98</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115</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2025-01-24T07:42:14Z</dcterms:created>
  <dcterms:modified xsi:type="dcterms:W3CDTF">2025-02-19T02:41:57Z</dcterms:modified>
  <cp:category/>
</cp:coreProperties>
</file>