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20\doshiyafiles\共有\谷直樹\①簡易水道事業特別会計\㉓調査・統計\令和6年度\公営企業に係る経営比較分析表（令和５年度決算）の分析\"/>
    </mc:Choice>
  </mc:AlternateContent>
  <workbookProtection workbookAlgorithmName="SHA-512" workbookHashValue="QvOBPbxI0SPEtw835SoepQvFN2ajmwT3aus+GVqNqrMW8PAn1LwVCFT03pYP6Lb2z7I1h8/Y0S56SGXPHN9i2g==" workbookSaltValue="9AptVNr26sATJ41dBxXXFQ==" workbookSpinCount="100000" lockStructure="1"/>
  <bookViews>
    <workbookView xWindow="0" yWindow="0" windowWidth="28800" windowHeight="1201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<sst xmlns="http://schemas.openxmlformats.org/spreadsheetml/2006/main" count="233" uniqueCount="117">
  <si>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</si>
  <si>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</si>
  <si>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</si>
  <si>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</si>
  <si>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</si>
  <si>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</si>
  <si>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</si>
  <si>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</si>
  <si>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</si>
  <si>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</si>
  <si>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</si>
  <si>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</si>
  <si>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</si>
  <si>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</si>
  <si>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</si>
  <si>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</si>
  <si>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</si>
  <si>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</si>
  <si>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</si>
  <si>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</si>
  <si>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</si>
  <si>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</si>
  <si>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</si>
  <si>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</si>
  <si>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</si>
  <si>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</si>
  <si>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</si>
  <si>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</si>
  <si>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</si>
  <si>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</si>
  <si>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</si>
  <si>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</si>
  <si>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</si>
  <si>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</si>
  <si>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</si>
  <si>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</si>
  <si>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</si>
  <si>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</si>
  <si>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</si>
  <si>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</si>
  <si>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</si>
  <si>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</si>
  <si>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</si>
  <si>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</si>
  <si>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</si>
  <si>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</si>
  <si>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</si>
  <si>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</si>
  <si>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</si>
  <si>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</si>
  <si>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</si>
  <si>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</si>
  <si>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</si>
  <si>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</si>
  <si>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</si>
  <si>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</si>
  <si>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</si>
  <si>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</si>
  <si>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</si>
  <si>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</si>
  <si>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</si>
  <si>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</si>
  <si>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</si>
  <si>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</si>
  <si>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</si>
  <si>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</si>
  <si>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</si>
  <si>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</si>
  <si>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</si>
  <si>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</si>
  <si>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</si>
  <si>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</si>
  <si>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</si>
  <si>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</si>
  <si>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</si>
  <si>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</si>
  <si>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</si>
  <si>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</si>
  <si>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</si>
  <si>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</si>
  <si>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</si>
  <si>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</si>
  <si>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</si>
  <si>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</si>
  <si>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</si>
  <si>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</si>
  <si>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</si>
  <si>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</si>
  <si>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</si>
  <si>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</si>
  <si>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</si>
  <si>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</si>
  <si>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</si>
  <si>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</si>
  <si>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</si>
  <si>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</si>
  <si>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道志村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</si>
  <si>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</si>
  <si>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</si>
  <si>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</si>
  <si>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</si>
  <si>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</si>
  <si>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</si>
  <si>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</si>
  <si>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</si>
  <si>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</si>
  <si>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</si>
  <si>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</si>
  <si>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</si>
  <si>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</si>
  <si>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</si>
  <si>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</si>
  <si>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</si>
  <si>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</si>
  <si>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道志村は、5簡易水道事業、1営農飲雑用水供給施設を運営しており、4簡易水道事業の管路更新と1営農飲雑用水供給施設の管路更新を平成に入って更新を完了している。残り1簡易水道事業の更新をもって管路更新完了となる。しかし、導水管、送水管は露出管である箇所も多くあり、今後の老朽化対策は講じなければならない。</t>
    <rPh sb="0" eb="3">
      <t>ドウシムラ</t>
    </rPh>
    <rPh sb="6" eb="8">
      <t>カンイ</t>
    </rPh>
    <rPh sb="8" eb="10">
      <t>スイドウ</t>
    </rPh>
    <rPh sb="10" eb="12">
      <t>ジギョウ</t>
    </rPh>
    <rPh sb="14" eb="16">
      <t>エイノウ</t>
    </rPh>
    <rPh sb="16" eb="17">
      <t>イン</t>
    </rPh>
    <rPh sb="17" eb="20">
      <t>ザツヨウスイ</t>
    </rPh>
    <rPh sb="20" eb="22">
      <t>キョウキュウ</t>
    </rPh>
    <rPh sb="22" eb="24">
      <t>シセツ</t>
    </rPh>
    <rPh sb="25" eb="27">
      <t>ウンエイ</t>
    </rPh>
    <rPh sb="33" eb="35">
      <t>カンイ</t>
    </rPh>
    <rPh sb="35" eb="37">
      <t>スイドウ</t>
    </rPh>
    <rPh sb="37" eb="39">
      <t>ジギョウ</t>
    </rPh>
    <rPh sb="40" eb="42">
      <t>カンロ</t>
    </rPh>
    <rPh sb="42" eb="44">
      <t>コウシン</t>
    </rPh>
    <rPh sb="46" eb="48">
      <t>エイノウ</t>
    </rPh>
    <rPh sb="48" eb="49">
      <t>イン</t>
    </rPh>
    <rPh sb="49" eb="52">
      <t>ザツヨウスイ</t>
    </rPh>
    <rPh sb="52" eb="54">
      <t>キョウキュウ</t>
    </rPh>
    <rPh sb="54" eb="56">
      <t>シセツ</t>
    </rPh>
    <rPh sb="57" eb="59">
      <t>カンロ</t>
    </rPh>
    <rPh sb="59" eb="61">
      <t>コウシン</t>
    </rPh>
    <rPh sb="62" eb="64">
      <t>ヘイセイ</t>
    </rPh>
    <rPh sb="65" eb="66">
      <t>ハイ</t>
    </rPh>
    <rPh sb="68" eb="70">
      <t>コウシン</t>
    </rPh>
    <rPh sb="71" eb="73">
      <t>カンリョウ</t>
    </rPh>
    <rPh sb="78" eb="79">
      <t>ノコ</t>
    </rPh>
    <rPh sb="81" eb="85">
      <t>カンイスイドウ</t>
    </rPh>
    <rPh sb="85" eb="87">
      <t>ジギョウ</t>
    </rPh>
    <rPh sb="88" eb="90">
      <t>コウシン</t>
    </rPh>
    <rPh sb="94" eb="98">
      <t>カンロコウシン</t>
    </rPh>
    <rPh sb="98" eb="100">
      <t>カンリョウ</t>
    </rPh>
    <rPh sb="108" eb="111">
      <t>ドウスイカン</t>
    </rPh>
    <rPh sb="112" eb="115">
      <t>ソウスイカン</t>
    </rPh>
    <rPh sb="116" eb="118">
      <t>ロシュツ</t>
    </rPh>
    <rPh sb="118" eb="119">
      <t>カン</t>
    </rPh>
    <rPh sb="122" eb="124">
      <t>カショ</t>
    </rPh>
    <rPh sb="125" eb="126">
      <t>オオ</t>
    </rPh>
    <rPh sb="130" eb="132">
      <t>コンゴ</t>
    </rPh>
    <rPh sb="133" eb="136">
      <t>ロウキュウカ</t>
    </rPh>
    <rPh sb="136" eb="138">
      <t>タイサク</t>
    </rPh>
    <rPh sb="139" eb="140">
      <t>コウ</t>
    </rPh>
    <phoneticPr fontId="4"/>
  </si>
  <si>
    <t xml:space="preserve">水道施設の更新や管路の更新に係る費用は国庫補助金や地方債を活用しながら、運用している。また、本来、水道施設の修繕、施設の電気料、システムリース料等、日常経費となる費用を水道料金で賄わなければならないが、水道料金が低価格のため、徴収率100％であったとしても、賄い切れていないのが現状である。
経営は一般会計からの繰入金があるため、会計を維持することが可能であるが、令和6年度の公営企業会計移行に伴い、独立した場合、独立採算が原則である中、その依存体制を脱却しなければならない。そのため、使用料の見直しを早急に検討し、事業の見直し等により一般会計に依存している現状を改善していく必要がある。
</t>
    <rPh sb="2" eb="4">
      <t>シセツ</t>
    </rPh>
    <rPh sb="5" eb="7">
      <t>コウシン</t>
    </rPh>
    <rPh sb="8" eb="10">
      <t>カンロ</t>
    </rPh>
    <rPh sb="11" eb="13">
      <t>コウシン</t>
    </rPh>
    <rPh sb="14" eb="15">
      <t>カカ</t>
    </rPh>
    <rPh sb="16" eb="18">
      <t>ヒヨウ</t>
    </rPh>
    <rPh sb="19" eb="21">
      <t>コッコ</t>
    </rPh>
    <rPh sb="21" eb="24">
      <t>ホジョキン</t>
    </rPh>
    <rPh sb="25" eb="27">
      <t>チホウ</t>
    </rPh>
    <rPh sb="27" eb="28">
      <t>サイ</t>
    </rPh>
    <rPh sb="29" eb="31">
      <t>カツヨウ</t>
    </rPh>
    <rPh sb="36" eb="38">
      <t>ウンヨウ</t>
    </rPh>
    <rPh sb="46" eb="48">
      <t>ホンライ</t>
    </rPh>
    <rPh sb="49" eb="53">
      <t>スイドウシセツ</t>
    </rPh>
    <rPh sb="54" eb="56">
      <t>シュウゼン</t>
    </rPh>
    <rPh sb="57" eb="59">
      <t>シセツ</t>
    </rPh>
    <rPh sb="60" eb="63">
      <t>デンキリョウ</t>
    </rPh>
    <rPh sb="71" eb="72">
      <t>リョウ</t>
    </rPh>
    <rPh sb="72" eb="73">
      <t>トウ</t>
    </rPh>
    <rPh sb="74" eb="78">
      <t>ニチジョウケイヒ</t>
    </rPh>
    <rPh sb="81" eb="83">
      <t>ヒヨウ</t>
    </rPh>
    <rPh sb="84" eb="86">
      <t>スイドウ</t>
    </rPh>
    <rPh sb="86" eb="88">
      <t>リョウキン</t>
    </rPh>
    <rPh sb="89" eb="90">
      <t>マカナ</t>
    </rPh>
    <rPh sb="101" eb="105">
      <t>スイドウリョウキン</t>
    </rPh>
    <rPh sb="106" eb="109">
      <t>テイカカク</t>
    </rPh>
    <rPh sb="113" eb="116">
      <t>チョウシュウリツ</t>
    </rPh>
    <rPh sb="129" eb="130">
      <t>マカナ</t>
    </rPh>
    <rPh sb="131" eb="132">
      <t>キ</t>
    </rPh>
    <rPh sb="139" eb="141">
      <t>ゲンジョウ</t>
    </rPh>
    <rPh sb="182" eb="184">
      <t>レイワ</t>
    </rPh>
    <rPh sb="185" eb="187">
      <t>ネンド</t>
    </rPh>
    <rPh sb="200" eb="202">
      <t>ドクリツ</t>
    </rPh>
    <rPh sb="204" eb="206">
      <t>バアイ</t>
    </rPh>
    <rPh sb="207" eb="211">
      <t>ドクリツサイサン</t>
    </rPh>
    <rPh sb="212" eb="214">
      <t>ゲンソク</t>
    </rPh>
    <rPh sb="217" eb="218">
      <t>ナカ</t>
    </rPh>
    <rPh sb="221" eb="223">
      <t>イゾン</t>
    </rPh>
    <rPh sb="223" eb="225">
      <t>タイセイ</t>
    </rPh>
    <rPh sb="226" eb="228">
      <t>ダッキャク</t>
    </rPh>
    <phoneticPr fontId="4"/>
  </si>
  <si>
    <t>①大幅な赤字を示しているため、給水収益の増を検討する必要がある。
④水道施設が整備され40年以上が経過し、施設の更新が必要なため、地方債の借入が増加しているが料金収入が増えていない。
⑤給水に係る費用が給水収益で賄えていない状況であり、料金収入の増に向けた対策が必要である。
⑥有収水量1㎥にかかる費用はほぼ横ばいであるが、水道施設の更新により、昨年度より高い数値となった。
⑦施設利用率については、配水能力の35％程度の配水量となっており、類似団体と比べ低い状況である。
⑧有収率については、1割程度の漏水があるため、老朽管路の更新や日々の漏水調査が必要がある。</t>
    <rPh sb="1" eb="3">
      <t>オオハバ</t>
    </rPh>
    <rPh sb="4" eb="6">
      <t>アカジ</t>
    </rPh>
    <rPh sb="7" eb="8">
      <t>シメ</t>
    </rPh>
    <rPh sb="15" eb="17">
      <t>キュウスイ</t>
    </rPh>
    <rPh sb="17" eb="19">
      <t>シュウエキ</t>
    </rPh>
    <rPh sb="20" eb="21">
      <t>ゾウ</t>
    </rPh>
    <rPh sb="22" eb="24">
      <t>ケントウ</t>
    </rPh>
    <rPh sb="26" eb="28">
      <t>ヒツヨウ</t>
    </rPh>
    <rPh sb="34" eb="36">
      <t>スイドウ</t>
    </rPh>
    <rPh sb="36" eb="38">
      <t>シセツ</t>
    </rPh>
    <rPh sb="39" eb="41">
      <t>セイビ</t>
    </rPh>
    <rPh sb="45" eb="46">
      <t>ネン</t>
    </rPh>
    <rPh sb="46" eb="48">
      <t>イジョウ</t>
    </rPh>
    <rPh sb="49" eb="51">
      <t>ケイカ</t>
    </rPh>
    <rPh sb="53" eb="55">
      <t>シセツ</t>
    </rPh>
    <rPh sb="56" eb="58">
      <t>コウシン</t>
    </rPh>
    <rPh sb="59" eb="61">
      <t>ヒツヨウ</t>
    </rPh>
    <rPh sb="65" eb="68">
      <t>チホウサイ</t>
    </rPh>
    <rPh sb="69" eb="71">
      <t>カリイレ</t>
    </rPh>
    <rPh sb="72" eb="74">
      <t>ゾウカ</t>
    </rPh>
    <rPh sb="79" eb="81">
      <t>リョウキン</t>
    </rPh>
    <rPh sb="81" eb="83">
      <t>シュウニュウ</t>
    </rPh>
    <rPh sb="84" eb="85">
      <t>フ</t>
    </rPh>
    <rPh sb="93" eb="95">
      <t>キュウスイ</t>
    </rPh>
    <rPh sb="96" eb="97">
      <t>カカ</t>
    </rPh>
    <rPh sb="98" eb="100">
      <t>ヒヨウ</t>
    </rPh>
    <rPh sb="101" eb="103">
      <t>キュウスイ</t>
    </rPh>
    <rPh sb="103" eb="105">
      <t>シュウエキ</t>
    </rPh>
    <rPh sb="106" eb="107">
      <t>マカナ</t>
    </rPh>
    <rPh sb="112" eb="114">
      <t>ジョウキョウ</t>
    </rPh>
    <rPh sb="118" eb="120">
      <t>リョウキン</t>
    </rPh>
    <rPh sb="120" eb="122">
      <t>シュウニュウ</t>
    </rPh>
    <rPh sb="123" eb="124">
      <t>ゾウ</t>
    </rPh>
    <rPh sb="125" eb="126">
      <t>ム</t>
    </rPh>
    <rPh sb="128" eb="130">
      <t>タイサク</t>
    </rPh>
    <rPh sb="131" eb="133">
      <t>ヒツヨウ</t>
    </rPh>
    <rPh sb="139" eb="141">
      <t>ユウシュウ</t>
    </rPh>
    <rPh sb="141" eb="143">
      <t>スイリョウ</t>
    </rPh>
    <rPh sb="149" eb="151">
      <t>ヒヨウ</t>
    </rPh>
    <rPh sb="154" eb="155">
      <t>ヨコ</t>
    </rPh>
    <rPh sb="162" eb="166">
      <t>スイドウシセツ</t>
    </rPh>
    <rPh sb="167" eb="169">
      <t>コウシン</t>
    </rPh>
    <rPh sb="173" eb="176">
      <t>サクネンド</t>
    </rPh>
    <rPh sb="178" eb="179">
      <t>タカ</t>
    </rPh>
    <rPh sb="180" eb="181">
      <t>スウ</t>
    </rPh>
    <rPh sb="181" eb="182">
      <t>アタイ</t>
    </rPh>
    <rPh sb="189" eb="191">
      <t>シセツ</t>
    </rPh>
    <rPh sb="191" eb="194">
      <t>リヨウリツ</t>
    </rPh>
    <rPh sb="200" eb="202">
      <t>ハイスイ</t>
    </rPh>
    <rPh sb="202" eb="204">
      <t>ノウリョク</t>
    </rPh>
    <rPh sb="208" eb="210">
      <t>テイド</t>
    </rPh>
    <rPh sb="211" eb="213">
      <t>ハイスイ</t>
    </rPh>
    <rPh sb="213" eb="214">
      <t>リョウ</t>
    </rPh>
    <rPh sb="221" eb="223">
      <t>ルイジ</t>
    </rPh>
    <rPh sb="223" eb="225">
      <t>ダンタイ</t>
    </rPh>
    <rPh sb="226" eb="227">
      <t>クラ</t>
    </rPh>
    <rPh sb="228" eb="229">
      <t>ヒク</t>
    </rPh>
    <rPh sb="230" eb="232">
      <t>ジョウキョウ</t>
    </rPh>
    <rPh sb="238" eb="240">
      <t>ユウシュウ</t>
    </rPh>
    <rPh sb="240" eb="241">
      <t>リツ</t>
    </rPh>
    <rPh sb="248" eb="249">
      <t>ワリ</t>
    </rPh>
    <rPh sb="249" eb="251">
      <t>テイド</t>
    </rPh>
    <rPh sb="252" eb="254">
      <t>ロウスイ</t>
    </rPh>
    <rPh sb="260" eb="262">
      <t>ロウキュウ</t>
    </rPh>
    <rPh sb="262" eb="264">
      <t>カンロ</t>
    </rPh>
    <rPh sb="265" eb="267">
      <t>コウシン</t>
    </rPh>
    <rPh sb="268" eb="270">
      <t>ヒビ</t>
    </rPh>
    <rPh sb="271" eb="275">
      <t>ロウスイチョウサ</t>
    </rPh>
    <rPh sb="276" eb="2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</si>
</sst>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2.58</c:v>
                </c:pt>
                <c:pt idx="2" formatCode="#,##0.00;&quot;△&quot;#,##0.00">
                  <c:v>0</c:v>
                </c:pt>
                <c:pt idx="3">
                  <c:v>0.77</c:v>
                </c:pt>
                <c:pt idx="4">
                  <c:v>0.35</c:v>
                </c:pt>
              </c:numCache>
            </c:numRef>
          </c:val>
          <c:extLst>
            <c:ext xmlns:c16="http://schemas.microsoft.com/office/drawing/2014/chart" uri="{C3380CC4-5D6E-409C-BE32-E72D297353CC}">
              <c16:uniqueId val="{00000000-9D47-4865-9FFF-EFB715A7AF4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9D47-4865-9FFF-EFB715A7AF4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33.909999999999997</c:v>
                </c:pt>
                <c:pt idx="1">
                  <c:v>36.75</c:v>
                </c:pt>
                <c:pt idx="2">
                  <c:v>37.049999999999997</c:v>
                </c:pt>
                <c:pt idx="3">
                  <c:v>38.229999999999997</c:v>
                </c:pt>
                <c:pt idx="4">
                  <c:v>36.28</c:v>
                </c:pt>
              </c:numCache>
            </c:numRef>
          </c:val>
          <c:extLst>
            <c:ext xmlns:c16="http://schemas.microsoft.com/office/drawing/2014/chart" uri="{C3380CC4-5D6E-409C-BE32-E72D297353CC}">
              <c16:uniqueId val="{00000000-1970-477B-8176-C93E4E902CE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1970-477B-8176-C93E4E902CE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87.34</c:v>
                </c:pt>
                <c:pt idx="1">
                  <c:v>87.07</c:v>
                </c:pt>
                <c:pt idx="2">
                  <c:v>87.19</c:v>
                </c:pt>
                <c:pt idx="3">
                  <c:v>87.23</c:v>
                </c:pt>
                <c:pt idx="4">
                  <c:v>87.13</c:v>
                </c:pt>
              </c:numCache>
            </c:numRef>
          </c:val>
          <c:extLst>
            <c:ext xmlns:c16="http://schemas.microsoft.com/office/drawing/2014/chart" uri="{C3380CC4-5D6E-409C-BE32-E72D297353CC}">
              <c16:uniqueId val="{00000000-0F44-454F-BD54-D45A9332AC4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0F44-454F-BD54-D45A9332AC4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19.59</c:v>
                </c:pt>
                <c:pt idx="1">
                  <c:v>19.899999999999999</c:v>
                </c:pt>
                <c:pt idx="2">
                  <c:v>17.87</c:v>
                </c:pt>
                <c:pt idx="3">
                  <c:v>18.16</c:v>
                </c:pt>
                <c:pt idx="4">
                  <c:v>12.6</c:v>
                </c:pt>
              </c:numCache>
            </c:numRef>
          </c:val>
          <c:extLst>
            <c:ext xmlns:c16="http://schemas.microsoft.com/office/drawing/2014/chart" uri="{C3380CC4-5D6E-409C-BE32-E72D297353CC}">
              <c16:uniqueId val="{00000000-D0C3-46FC-BEFB-AB7A094DA22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D0C3-46FC-BEFB-AB7A094DA22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EE-4708-9215-8137752B890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EE-4708-9215-8137752B890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4D-43E9-B37F-730480DA578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4D-43E9-B37F-730480DA578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95-40CC-BE38-AC0EF084504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95-40CC-BE38-AC0EF084504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82-46EE-8F85-36DC3109691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82-46EE-8F85-36DC3109691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4822.4399999999996</c:v>
                </c:pt>
                <c:pt idx="1">
                  <c:v>4640.82</c:v>
                </c:pt>
                <c:pt idx="2">
                  <c:v>4210.92</c:v>
                </c:pt>
                <c:pt idx="3">
                  <c:v>4606.96</c:v>
                </c:pt>
                <c:pt idx="4">
                  <c:v>5704.05</c:v>
                </c:pt>
              </c:numCache>
            </c:numRef>
          </c:val>
          <c:extLst>
            <c:ext xmlns:c16="http://schemas.microsoft.com/office/drawing/2014/chart" uri="{C3380CC4-5D6E-409C-BE32-E72D297353CC}">
              <c16:uniqueId val="{00000000-BD35-49E5-85F1-893C9F1B0DE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BD35-49E5-85F1-893C9F1B0DE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13.37</c:v>
                </c:pt>
                <c:pt idx="1">
                  <c:v>13.96</c:v>
                </c:pt>
                <c:pt idx="2">
                  <c:v>13.2</c:v>
                </c:pt>
                <c:pt idx="3">
                  <c:v>13.66</c:v>
                </c:pt>
                <c:pt idx="4">
                  <c:v>9.17</c:v>
                </c:pt>
              </c:numCache>
            </c:numRef>
          </c:val>
          <c:extLst>
            <c:ext xmlns:c16="http://schemas.microsoft.com/office/drawing/2014/chart" uri="{C3380CC4-5D6E-409C-BE32-E72D297353CC}">
              <c16:uniqueId val="{00000000-622D-46AE-99D5-99073805F88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622D-46AE-99D5-99073805F88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492.21</c:v>
                </c:pt>
                <c:pt idx="1">
                  <c:v>441.82</c:v>
                </c:pt>
                <c:pt idx="2">
                  <c:v>479.99</c:v>
                </c:pt>
                <c:pt idx="3">
                  <c:v>435.73</c:v>
                </c:pt>
                <c:pt idx="4">
                  <c:v>599.78</c:v>
                </c:pt>
              </c:numCache>
            </c:numRef>
          </c:val>
          <c:extLst>
            <c:ext xmlns:c16="http://schemas.microsoft.com/office/drawing/2014/chart" uri="{C3380CC4-5D6E-409C-BE32-E72D297353CC}">
              <c16:uniqueId val="{00000000-EA37-4C11-9E27-0EFB6B000D8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EA37-4C11-9E27-0EFB6B000D8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　道志村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1545</v>
      </c>
      <c r="AM8" s="36"/>
      <c r="AN8" s="36"/>
      <c r="AO8" s="36"/>
      <c r="AP8" s="36"/>
      <c r="AQ8" s="36"/>
      <c r="AR8" s="36"/>
      <c r="AS8" s="36"/>
      <c r="AT8" s="37">
        <f>データ!$S$6</f>
        <v>79.680000000000007</v>
      </c>
      <c r="AU8" s="37"/>
      <c r="AV8" s="37"/>
      <c r="AW8" s="37"/>
      <c r="AX8" s="37"/>
      <c r="AY8" s="37"/>
      <c r="AZ8" s="37"/>
      <c r="BA8" s="37"/>
      <c r="BB8" s="37">
        <f>データ!$T$6</f>
        <v>19.39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89.45</v>
      </c>
      <c r="Q10" s="37"/>
      <c r="R10" s="37"/>
      <c r="S10" s="37"/>
      <c r="T10" s="37"/>
      <c r="U10" s="37"/>
      <c r="V10" s="37"/>
      <c r="W10" s="36">
        <f>データ!$Q$6</f>
        <v>880</v>
      </c>
      <c r="X10" s="36"/>
      <c r="Y10" s="36"/>
      <c r="Z10" s="36"/>
      <c r="AA10" s="36"/>
      <c r="AB10" s="36"/>
      <c r="AC10" s="36"/>
      <c r="AD10" s="2"/>
      <c r="AE10" s="2"/>
      <c r="AF10" s="2"/>
      <c r="AG10" s="2"/>
      <c r="AH10" s="2"/>
      <c r="AI10" s="2"/>
      <c r="AJ10" s="2"/>
      <c r="AK10" s="2"/>
      <c r="AL10" s="36">
        <f>データ!$U$6</f>
        <v>1373</v>
      </c>
      <c r="AM10" s="36"/>
      <c r="AN10" s="36"/>
      <c r="AO10" s="36"/>
      <c r="AP10" s="36"/>
      <c r="AQ10" s="36"/>
      <c r="AR10" s="36"/>
      <c r="AS10" s="36"/>
      <c r="AT10" s="37">
        <f>データ!$V$6</f>
        <v>7</v>
      </c>
      <c r="AU10" s="37"/>
      <c r="AV10" s="37"/>
      <c r="AW10" s="37"/>
      <c r="AX10" s="37"/>
      <c r="AY10" s="37"/>
      <c r="AZ10" s="37"/>
      <c r="BA10" s="37"/>
      <c r="BB10" s="37">
        <f>データ!$W$6</f>
        <v>196.14</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116</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114</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115</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y4l9xRgWDq0rGzAzfncl4+iqZTxts9umvlytmvCtIeKBMBbaHTtVWVQhYDtCybXrhPF/dleq7KwlP7fvY+bxYg==" saltValue="ruW9f5OFDHLzNgieCP0Zq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194221</v>
      </c>
      <c r="D6" s="20">
        <f t="shared" si="3"/>
        <v>47</v>
      </c>
      <c r="E6" s="20">
        <f t="shared" si="3"/>
        <v>1</v>
      </c>
      <c r="F6" s="20">
        <f t="shared" si="3"/>
        <v>0</v>
      </c>
      <c r="G6" s="20">
        <f t="shared" si="3"/>
        <v>0</v>
      </c>
      <c r="H6" s="20" t="str">
        <f t="shared" si="3"/>
        <v>山梨県　道志村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89.45</v>
      </c>
      <c r="Q6" s="21">
        <f t="shared" si="3"/>
        <v>880</v>
      </c>
      <c r="R6" s="21">
        <f t="shared" si="3"/>
        <v>1545</v>
      </c>
      <c r="S6" s="21">
        <f t="shared" si="3"/>
        <v>79.680000000000007</v>
      </c>
      <c r="T6" s="21">
        <f t="shared" si="3"/>
        <v>19.39</v>
      </c>
      <c r="U6" s="21">
        <f t="shared" si="3"/>
        <v>1373</v>
      </c>
      <c r="V6" s="21">
        <f t="shared" si="3"/>
        <v>7</v>
      </c>
      <c r="W6" s="21">
        <f t="shared" si="3"/>
        <v>196.14</v>
      </c>
      <c r="X6" s="22">
        <f>IF(X7="",NA(),X7)</f>
        <v>19.59</v>
      </c>
      <c r="Y6" s="22">
        <f t="shared" ref="Y6:AG6" si="4">IF(Y7="",NA(),Y7)</f>
        <v>19.899999999999999</v>
      </c>
      <c r="Z6" s="22">
        <f t="shared" si="4"/>
        <v>17.87</v>
      </c>
      <c r="AA6" s="22">
        <f t="shared" si="4"/>
        <v>18.16</v>
      </c>
      <c r="AB6" s="22">
        <f t="shared" si="4"/>
        <v>12.6</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4822.4399999999996</v>
      </c>
      <c r="BF6" s="22">
        <f t="shared" ref="BF6:BN6" si="7">IF(BF7="",NA(),BF7)</f>
        <v>4640.82</v>
      </c>
      <c r="BG6" s="22">
        <f t="shared" si="7"/>
        <v>4210.92</v>
      </c>
      <c r="BH6" s="22">
        <f t="shared" si="7"/>
        <v>4606.96</v>
      </c>
      <c r="BI6" s="22">
        <f t="shared" si="7"/>
        <v>5704.05</v>
      </c>
      <c r="BJ6" s="22">
        <f t="shared" si="7"/>
        <v>1183.92</v>
      </c>
      <c r="BK6" s="22">
        <f t="shared" si="7"/>
        <v>1128.72</v>
      </c>
      <c r="BL6" s="22">
        <f t="shared" si="7"/>
        <v>1125.25</v>
      </c>
      <c r="BM6" s="22">
        <f t="shared" si="7"/>
        <v>1157.05</v>
      </c>
      <c r="BN6" s="22">
        <f t="shared" si="7"/>
        <v>1228.8</v>
      </c>
      <c r="BO6" s="21" t="str">
        <f>IF(BO7="","",IF(BO7="-","【-】","【"&amp;SUBSTITUTE(TEXT(BO7,"#,##0.00"),"-","△")&amp;"】"))</f>
        <v>【1,045.20】</v>
      </c>
      <c r="BP6" s="22">
        <f>IF(BP7="",NA(),BP7)</f>
        <v>13.37</v>
      </c>
      <c r="BQ6" s="22">
        <f t="shared" ref="BQ6:BY6" si="8">IF(BQ7="",NA(),BQ7)</f>
        <v>13.96</v>
      </c>
      <c r="BR6" s="22">
        <f t="shared" si="8"/>
        <v>13.2</v>
      </c>
      <c r="BS6" s="22">
        <f t="shared" si="8"/>
        <v>13.66</v>
      </c>
      <c r="BT6" s="22">
        <f t="shared" si="8"/>
        <v>9.17</v>
      </c>
      <c r="BU6" s="22">
        <f t="shared" si="8"/>
        <v>42.5</v>
      </c>
      <c r="BV6" s="22">
        <f t="shared" si="8"/>
        <v>41.84</v>
      </c>
      <c r="BW6" s="22">
        <f t="shared" si="8"/>
        <v>41.44</v>
      </c>
      <c r="BX6" s="22">
        <f t="shared" si="8"/>
        <v>37.65</v>
      </c>
      <c r="BY6" s="22">
        <f t="shared" si="8"/>
        <v>37.31</v>
      </c>
      <c r="BZ6" s="21" t="str">
        <f>IF(BZ7="","",IF(BZ7="-","【-】","【"&amp;SUBSTITUTE(TEXT(BZ7,"#,##0.00"),"-","△")&amp;"】"))</f>
        <v>【49.51】</v>
      </c>
      <c r="CA6" s="22">
        <f>IF(CA7="",NA(),CA7)</f>
        <v>492.21</v>
      </c>
      <c r="CB6" s="22">
        <f t="shared" ref="CB6:CJ6" si="9">IF(CB7="",NA(),CB7)</f>
        <v>441.82</v>
      </c>
      <c r="CC6" s="22">
        <f t="shared" si="9"/>
        <v>479.99</v>
      </c>
      <c r="CD6" s="22">
        <f t="shared" si="9"/>
        <v>435.73</v>
      </c>
      <c r="CE6" s="22">
        <f t="shared" si="9"/>
        <v>599.78</v>
      </c>
      <c r="CF6" s="22">
        <f t="shared" si="9"/>
        <v>377.72</v>
      </c>
      <c r="CG6" s="22">
        <f t="shared" si="9"/>
        <v>390.47</v>
      </c>
      <c r="CH6" s="22">
        <f t="shared" si="9"/>
        <v>403.61</v>
      </c>
      <c r="CI6" s="22">
        <f t="shared" si="9"/>
        <v>442.82</v>
      </c>
      <c r="CJ6" s="22">
        <f t="shared" si="9"/>
        <v>425.76</v>
      </c>
      <c r="CK6" s="21" t="str">
        <f>IF(CK7="","",IF(CK7="-","【-】","【"&amp;SUBSTITUTE(TEXT(CK7,"#,##0.00"),"-","△")&amp;"】"))</f>
        <v>【317.14】</v>
      </c>
      <c r="CL6" s="22">
        <f>IF(CL7="",NA(),CL7)</f>
        <v>33.909999999999997</v>
      </c>
      <c r="CM6" s="22">
        <f t="shared" ref="CM6:CU6" si="10">IF(CM7="",NA(),CM7)</f>
        <v>36.75</v>
      </c>
      <c r="CN6" s="22">
        <f t="shared" si="10"/>
        <v>37.049999999999997</v>
      </c>
      <c r="CO6" s="22">
        <f t="shared" si="10"/>
        <v>38.229999999999997</v>
      </c>
      <c r="CP6" s="22">
        <f t="shared" si="10"/>
        <v>36.28</v>
      </c>
      <c r="CQ6" s="22">
        <f t="shared" si="10"/>
        <v>48.01</v>
      </c>
      <c r="CR6" s="22">
        <f t="shared" si="10"/>
        <v>49.08</v>
      </c>
      <c r="CS6" s="22">
        <f t="shared" si="10"/>
        <v>51.46</v>
      </c>
      <c r="CT6" s="22">
        <f t="shared" si="10"/>
        <v>51.84</v>
      </c>
      <c r="CU6" s="22">
        <f t="shared" si="10"/>
        <v>52.34</v>
      </c>
      <c r="CV6" s="21" t="str">
        <f>IF(CV7="","",IF(CV7="-","【-】","【"&amp;SUBSTITUTE(TEXT(CV7,"#,##0.00"),"-","△")&amp;"】"))</f>
        <v>【55.00】</v>
      </c>
      <c r="CW6" s="22">
        <f>IF(CW7="",NA(),CW7)</f>
        <v>87.34</v>
      </c>
      <c r="CX6" s="22">
        <f t="shared" ref="CX6:DF6" si="11">IF(CX7="",NA(),CX7)</f>
        <v>87.07</v>
      </c>
      <c r="CY6" s="22">
        <f t="shared" si="11"/>
        <v>87.19</v>
      </c>
      <c r="CZ6" s="22">
        <f t="shared" si="11"/>
        <v>87.23</v>
      </c>
      <c r="DA6" s="22">
        <f t="shared" si="11"/>
        <v>87.13</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2.58</v>
      </c>
      <c r="EF6" s="21">
        <f t="shared" si="14"/>
        <v>0</v>
      </c>
      <c r="EG6" s="22">
        <f t="shared" si="14"/>
        <v>0.77</v>
      </c>
      <c r="EH6" s="22">
        <f t="shared" si="14"/>
        <v>0.35</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194221</v>
      </c>
      <c r="D7" s="24">
        <v>47</v>
      </c>
      <c r="E7" s="24">
        <v>1</v>
      </c>
      <c r="F7" s="24">
        <v>0</v>
      </c>
      <c r="G7" s="24">
        <v>0</v>
      </c>
      <c r="H7" s="24" t="s">
        <v>96</v>
      </c>
      <c r="I7" s="24" t="s">
        <v>97</v>
      </c>
      <c r="J7" s="24" t="s">
        <v>98</v>
      </c>
      <c r="K7" s="24" t="s">
        <v>99</v>
      </c>
      <c r="L7" s="24" t="s">
        <v>100</v>
      </c>
      <c r="M7" s="24" t="s">
        <v>101</v>
      </c>
      <c r="N7" s="25" t="s">
        <v>102</v>
      </c>
      <c r="O7" s="25" t="s">
        <v>103</v>
      </c>
      <c r="P7" s="25">
        <v>89.45</v>
      </c>
      <c r="Q7" s="25">
        <v>880</v>
      </c>
      <c r="R7" s="25">
        <v>1545</v>
      </c>
      <c r="S7" s="25">
        <v>79.680000000000007</v>
      </c>
      <c r="T7" s="25">
        <v>19.39</v>
      </c>
      <c r="U7" s="25">
        <v>1373</v>
      </c>
      <c r="V7" s="25">
        <v>7</v>
      </c>
      <c r="W7" s="25">
        <v>196.14</v>
      </c>
      <c r="X7" s="25">
        <v>19.59</v>
      </c>
      <c r="Y7" s="25">
        <v>19.899999999999999</v>
      </c>
      <c r="Z7" s="25">
        <v>17.87</v>
      </c>
      <c r="AA7" s="25">
        <v>18.16</v>
      </c>
      <c r="AB7" s="25">
        <v>12.6</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4822.4399999999996</v>
      </c>
      <c r="BF7" s="25">
        <v>4640.82</v>
      </c>
      <c r="BG7" s="25">
        <v>4210.92</v>
      </c>
      <c r="BH7" s="25">
        <v>4606.96</v>
      </c>
      <c r="BI7" s="25">
        <v>5704.05</v>
      </c>
      <c r="BJ7" s="25">
        <v>1183.92</v>
      </c>
      <c r="BK7" s="25">
        <v>1128.72</v>
      </c>
      <c r="BL7" s="25">
        <v>1125.25</v>
      </c>
      <c r="BM7" s="25">
        <v>1157.05</v>
      </c>
      <c r="BN7" s="25">
        <v>1228.8</v>
      </c>
      <c r="BO7" s="25">
        <v>1045.2</v>
      </c>
      <c r="BP7" s="25">
        <v>13.37</v>
      </c>
      <c r="BQ7" s="25">
        <v>13.96</v>
      </c>
      <c r="BR7" s="25">
        <v>13.2</v>
      </c>
      <c r="BS7" s="25">
        <v>13.66</v>
      </c>
      <c r="BT7" s="25">
        <v>9.17</v>
      </c>
      <c r="BU7" s="25">
        <v>42.5</v>
      </c>
      <c r="BV7" s="25">
        <v>41.84</v>
      </c>
      <c r="BW7" s="25">
        <v>41.44</v>
      </c>
      <c r="BX7" s="25">
        <v>37.65</v>
      </c>
      <c r="BY7" s="25">
        <v>37.31</v>
      </c>
      <c r="BZ7" s="25">
        <v>49.51</v>
      </c>
      <c r="CA7" s="25">
        <v>492.21</v>
      </c>
      <c r="CB7" s="25">
        <v>441.82</v>
      </c>
      <c r="CC7" s="25">
        <v>479.99</v>
      </c>
      <c r="CD7" s="25">
        <v>435.73</v>
      </c>
      <c r="CE7" s="25">
        <v>599.78</v>
      </c>
      <c r="CF7" s="25">
        <v>377.72</v>
      </c>
      <c r="CG7" s="25">
        <v>390.47</v>
      </c>
      <c r="CH7" s="25">
        <v>403.61</v>
      </c>
      <c r="CI7" s="25">
        <v>442.82</v>
      </c>
      <c r="CJ7" s="25">
        <v>425.76</v>
      </c>
      <c r="CK7" s="25">
        <v>317.14</v>
      </c>
      <c r="CL7" s="25">
        <v>33.909999999999997</v>
      </c>
      <c r="CM7" s="25">
        <v>36.75</v>
      </c>
      <c r="CN7" s="25">
        <v>37.049999999999997</v>
      </c>
      <c r="CO7" s="25">
        <v>38.229999999999997</v>
      </c>
      <c r="CP7" s="25">
        <v>36.28</v>
      </c>
      <c r="CQ7" s="25">
        <v>48.01</v>
      </c>
      <c r="CR7" s="25">
        <v>49.08</v>
      </c>
      <c r="CS7" s="25">
        <v>51.46</v>
      </c>
      <c r="CT7" s="25">
        <v>51.84</v>
      </c>
      <c r="CU7" s="25">
        <v>52.34</v>
      </c>
      <c r="CV7" s="25">
        <v>55</v>
      </c>
      <c r="CW7" s="25">
        <v>87.34</v>
      </c>
      <c r="CX7" s="25">
        <v>87.07</v>
      </c>
      <c r="CY7" s="25">
        <v>87.19</v>
      </c>
      <c r="CZ7" s="25">
        <v>87.23</v>
      </c>
      <c r="DA7" s="25">
        <v>87.13</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2.58</v>
      </c>
      <c r="EF7" s="25">
        <v>0</v>
      </c>
      <c r="EG7" s="25">
        <v>0.77</v>
      </c>
      <c r="EH7" s="25">
        <v>0.35</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112</v>
      </c>
      <c r="E13" t="s">
        <v>112</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匠</cp:lastModifiedBy>
  <dcterms:created xsi:type="dcterms:W3CDTF">2025-01-24T06:40:07Z</dcterms:created>
  <dcterms:modified xsi:type="dcterms:W3CDTF">2025-02-14T04:38:32Z</dcterms:modified>
  <cp:category/>
</cp:coreProperties>
</file>