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19昭和町\"/>
    </mc:Choice>
  </mc:AlternateContent>
  <xr:revisionPtr revIDLastSave="0" documentId="13_ncr:1_{82B69062-6E8B-4B1C-A542-F80DC604402F}" xr6:coauthVersionLast="47" xr6:coauthVersionMax="47" xr10:uidLastSave="{00000000-0000-0000-0000-000000000000}"/>
  <workbookProtection workbookAlgorithmName="SHA-512" workbookHashValue="Gla6qrUfkaTMsCWry26DEUJcoT3e28uxiYEWHEBx2eQ1l8OhTgNtlupEfjFW7TGGeUBFmzt4k6Rg1LCaYfcJ3A==" workbookSaltValue="2zp1tJxFPRdVlal5GLxTeA=="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B10" i="4" s="1"/>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H86" i="4"/>
  <c r="AL10" i="4"/>
  <c r="AD10" i="4"/>
  <c r="I8" i="4"/>
  <c r="B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<sst xmlns="http://schemas.openxmlformats.org/spreadsheetml/2006/main" count="241" uniqueCount="119">
  <si>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</si>
  <si>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</si>
  <si>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</si>
  <si>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</si>
  <si>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</si>
  <si>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</si>
  <si>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</si>
  <si>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</si>
  <si>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</si>
  <si>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</si>
  <si>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</si>
  <si>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</si>
  <si>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</si>
  <si>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</si>
  <si>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</si>
  <si>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</si>
  <si>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</si>
  <si>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</si>
  <si>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</si>
  <si>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</si>
  <si>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</si>
  <si>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</si>
  <si>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</si>
  <si>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</si>
  <si>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</si>
  <si>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</si>
  <si>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</si>
  <si>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</si>
  <si>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</si>
  <si>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</si>
  <si>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</si>
  <si>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</si>
  <si>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</si>
  <si>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</si>
  <si>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</si>
  <si>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</si>
  <si>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</si>
  <si>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</si>
  <si>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</si>
  <si>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</si>
  <si>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</si>
  <si>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</si>
  <si>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</si>
  <si>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</si>
  <si>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</si>
  <si>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</si>
  <si>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</si>
  <si>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</si>
  <si>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</si>
  <si>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</si>
  <si>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</si>
  <si>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</si>
  <si>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</si>
  <si>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</si>
  <si>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</si>
  <si>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</si>
  <si>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</si>
  <si>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</si>
  <si>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</si>
  <si>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</si>
  <si>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</si>
  <si>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</si>
  <si>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</si>
  <si>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</si>
  <si>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</si>
  <si>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</si>
  <si>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</si>
  <si>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</si>
  <si>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</si>
  <si>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</si>
  <si>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</si>
  <si>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</si>
  <si>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</si>
  <si>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</si>
  <si>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</si>
  <si>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</si>
  <si>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</si>
  <si>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</si>
  <si>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</si>
  <si>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</si>
  <si>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</si>
  <si>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</si>
  <si>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</si>
  <si>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</si>
  <si>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</si>
  <si>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</si>
  <si>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</si>
  <si>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</si>
  <si>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</si>
  <si>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</si>
  <si>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</si>
  <si>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</si>
  <si>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</si>
  <si>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</si>
  <si>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</si>
  <si>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</si>
  <si>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</si>
  <si>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</si>
  <si>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昭和町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</si>
  <si>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</si>
  <si>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</si>
  <si>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</si>
  <si>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</si>
  <si>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</si>
  <si>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</si>
  <si>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</si>
  <si>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</si>
  <si>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</si>
  <si>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</si>
  <si>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</si>
  <si>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</si>
  <si>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</si>
  <si>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</si>
  <si>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</si>
  <si>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</si>
  <si>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</si>
  <si>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法定耐用年数に近い下水道管渠について、平成29年度に管渠内の目視調査を実施し、平成30年度に下水道管渠内管口カメラ調査を実施した。調査をした管渠は改築の必要性は低い状況であると調査結果が出ているが、耐震性や今後の更新投資の見通し等を踏まえて、投資計画の見直しや経営改善などを行う必要がある。</t>
    <phoneticPr fontId="4"/>
  </si>
  <si>
    <t>下水道事業を健全に推進するために、令和２年度に下水道事業経営戦略を策定し、これに基づき経営改善に努めてきているが、収益的収支比率や経費回収率において100％に満たない数値で横ばいに推移していることから、事業の健全化・効率化を高めていくために、経営改善に向けた取り組みを継続していくことが必要である。また、令和７年度に下水道事業経営戦略の見直しを予定しているので、その結果も踏まえて取り組みをしていく。
管渠については、供用開始から２９年経過していることから、将来的に管渠の設備の回復・予防保全のための経費がかかってくるので敷設事業費や修繕費などの平準化を図り、計画的かつ効率的に取り組む必要がある。　　　　　　　　</t>
    <rPh sb="0" eb="5">
      <t>ゲスイドウジギョウ</t>
    </rPh>
    <rPh sb="6" eb="8">
      <t>ケンゼン</t>
    </rPh>
    <rPh sb="9" eb="11">
      <t>スイシン</t>
    </rPh>
    <rPh sb="17" eb="19">
      <t>レイワ</t>
    </rPh>
    <rPh sb="20" eb="22">
      <t>ネンド</t>
    </rPh>
    <rPh sb="23" eb="32">
      <t>ゲスイドウジギョウケイエイセンリャク</t>
    </rPh>
    <rPh sb="33" eb="35">
      <t>サクテイ</t>
    </rPh>
    <rPh sb="40" eb="41">
      <t>モト</t>
    </rPh>
    <rPh sb="43" eb="47">
      <t>ケイエイカイゼン</t>
    </rPh>
    <rPh sb="48" eb="49">
      <t>ツト</t>
    </rPh>
    <rPh sb="57" eb="64">
      <t>シュウエキテキシュウシヒリツ</t>
    </rPh>
    <rPh sb="65" eb="70">
      <t>ケイヒカイシュウリツ</t>
    </rPh>
    <rPh sb="90" eb="92">
      <t>スイイ</t>
    </rPh>
    <rPh sb="112" eb="113">
      <t>タカ</t>
    </rPh>
    <rPh sb="121" eb="125">
      <t>ケイエイカイゼン</t>
    </rPh>
    <rPh sb="126" eb="127">
      <t>ム</t>
    </rPh>
    <rPh sb="129" eb="130">
      <t>ト</t>
    </rPh>
    <rPh sb="131" eb="132">
      <t>ク</t>
    </rPh>
    <rPh sb="134" eb="136">
      <t>ケイゾク</t>
    </rPh>
    <rPh sb="143" eb="145">
      <t>ヒツヨウ</t>
    </rPh>
    <rPh sb="152" eb="154">
      <t>レイワ</t>
    </rPh>
    <rPh sb="155" eb="157">
      <t>ネンド</t>
    </rPh>
    <rPh sb="158" eb="167">
      <t>ゲスイドウジギョウケイエイセンリャク</t>
    </rPh>
    <rPh sb="168" eb="170">
      <t>ミナオ</t>
    </rPh>
    <rPh sb="172" eb="174">
      <t>ヨテイ</t>
    </rPh>
    <rPh sb="183" eb="185">
      <t>ケッカ</t>
    </rPh>
    <rPh sb="186" eb="187">
      <t>フ</t>
    </rPh>
    <rPh sb="190" eb="191">
      <t>ト</t>
    </rPh>
    <rPh sb="192" eb="193">
      <t>ク</t>
    </rPh>
    <rPh sb="201" eb="203">
      <t>カンキョ</t>
    </rPh>
    <rPh sb="209" eb="213">
      <t>キョウヨウカイシ</t>
    </rPh>
    <rPh sb="217" eb="218">
      <t>ネン</t>
    </rPh>
    <rPh sb="218" eb="220">
      <t>ケイカ</t>
    </rPh>
    <rPh sb="229" eb="232">
      <t>ショウライテキ</t>
    </rPh>
    <rPh sb="233" eb="235">
      <t>カンキョ</t>
    </rPh>
    <rPh sb="236" eb="238">
      <t>セツビ</t>
    </rPh>
    <rPh sb="239" eb="241">
      <t>カイフク</t>
    </rPh>
    <rPh sb="242" eb="246">
      <t>ヨボウホゼン</t>
    </rPh>
    <rPh sb="250" eb="252">
      <t>ケイヒ</t>
    </rPh>
    <rPh sb="261" eb="266">
      <t>フセツジギョウヒ</t>
    </rPh>
    <rPh sb="267" eb="270">
      <t>シュウゼンヒ</t>
    </rPh>
    <rPh sb="273" eb="276">
      <t>ヘイジュンカ</t>
    </rPh>
    <rPh sb="277" eb="278">
      <t>ハカ</t>
    </rPh>
    <rPh sb="280" eb="283">
      <t>ケイカクテキ</t>
    </rPh>
    <rPh sb="285" eb="288">
      <t>コウリツテキ</t>
    </rPh>
    <rPh sb="289" eb="290">
      <t>ト</t>
    </rPh>
    <rPh sb="291" eb="292">
      <t>ク</t>
    </rPh>
    <rPh sb="293" eb="295">
      <t>ヒツヨウ</t>
    </rPh>
    <phoneticPr fontId="4"/>
  </si>
  <si>
    <t>①収益的収支比率は、令和５年度が打切り決算だったため６期分の使用料が反映されていない。そのためR５年度の数値がハッキリと落ちているが、実際は例年と変わらない水準である。過去５年で上昇傾向にあるため、経営改善に向けた取り組みを継続していく。
④企業債残高対事業規模比率については、類似団体と比較するとかなり低く抑えられているが、打切り決算の影響もあり前年度に比べると増になった。企業債残高は減少傾向にあるため、使用料の適正確保や整備計画などの見直し等必要な経営改善を行うよう努める。
⑤経費回収率についても打切り決算の影響がでている。しかし、回収率については上向き傾向にあるので、今まで通り汚水処理費の削減や使用料収入の適正確保に努める。
⑥汚水処理原価については、類似団体平均を下回っているが、今後も接続率の向上に努め、有取水量を増加させる取り組みをしていく必要がある。
⑧水洗化率は類似団体に比べて高い数値を示しているが100％未満であるため、下水道への接続推進をさらに積極的に行い水洗化率向上に努める。</t>
    <rPh sb="1" eb="8">
      <t>シュウエキテキシュウシヒリツ</t>
    </rPh>
    <rPh sb="10" eb="12">
      <t>レイワ</t>
    </rPh>
    <rPh sb="13" eb="15">
      <t>ネンド</t>
    </rPh>
    <rPh sb="16" eb="18">
      <t>ウチキ</t>
    </rPh>
    <rPh sb="19" eb="21">
      <t>ケッサン</t>
    </rPh>
    <rPh sb="27" eb="29">
      <t>キブン</t>
    </rPh>
    <rPh sb="30" eb="33">
      <t>シヨウリョウ</t>
    </rPh>
    <rPh sb="34" eb="36">
      <t>ハンエイ</t>
    </rPh>
    <rPh sb="49" eb="51">
      <t>ネンド</t>
    </rPh>
    <rPh sb="52" eb="54">
      <t>スウチ</t>
    </rPh>
    <rPh sb="60" eb="61">
      <t>オ</t>
    </rPh>
    <rPh sb="67" eb="69">
      <t>ジッサイ</t>
    </rPh>
    <rPh sb="84" eb="86">
      <t>カコ</t>
    </rPh>
    <rPh sb="87" eb="88">
      <t>ネン</t>
    </rPh>
    <rPh sb="89" eb="91">
      <t>ジョウショウ</t>
    </rPh>
    <rPh sb="91" eb="93">
      <t>ケイコウ</t>
    </rPh>
    <rPh sb="99" eb="101">
      <t>ケイエイ</t>
    </rPh>
    <rPh sb="101" eb="103">
      <t>カイゼン</t>
    </rPh>
    <rPh sb="104" eb="105">
      <t>ム</t>
    </rPh>
    <rPh sb="112" eb="114">
      <t>ケイゾク</t>
    </rPh>
    <rPh sb="121" eb="126">
      <t>キギョウサイザンダカ</t>
    </rPh>
    <rPh sb="126" eb="127">
      <t>タイ</t>
    </rPh>
    <rPh sb="127" eb="133">
      <t>ジギョウキボヒリツ</t>
    </rPh>
    <rPh sb="139" eb="143">
      <t>ルイジダンタイ</t>
    </rPh>
    <rPh sb="144" eb="146">
      <t>ヒカク</t>
    </rPh>
    <rPh sb="163" eb="164">
      <t>ウ</t>
    </rPh>
    <rPh sb="164" eb="165">
      <t>キ</t>
    </rPh>
    <rPh sb="166" eb="168">
      <t>ケッサン</t>
    </rPh>
    <rPh sb="169" eb="171">
      <t>エイキョウ</t>
    </rPh>
    <rPh sb="174" eb="177">
      <t>ゼンネンド</t>
    </rPh>
    <rPh sb="178" eb="179">
      <t>クラ</t>
    </rPh>
    <rPh sb="182" eb="183">
      <t>ゾウ</t>
    </rPh>
    <rPh sb="188" eb="193">
      <t>キギョウサイザンダカ</t>
    </rPh>
    <rPh sb="194" eb="198">
      <t>ゲンショウケイコウ</t>
    </rPh>
    <rPh sb="208" eb="210">
      <t>テキセイ</t>
    </rPh>
    <rPh sb="210" eb="212">
      <t>カクホ</t>
    </rPh>
    <rPh sb="213" eb="217">
      <t>セイビケイカク</t>
    </rPh>
    <rPh sb="220" eb="222">
      <t>ミナオ</t>
    </rPh>
    <rPh sb="223" eb="224">
      <t>トウ</t>
    </rPh>
    <rPh sb="224" eb="226">
      <t>ヒツヨウ</t>
    </rPh>
    <rPh sb="227" eb="231">
      <t>ケイエイカイゼン</t>
    </rPh>
    <rPh sb="232" eb="233">
      <t>オコナ</t>
    </rPh>
    <rPh sb="236" eb="237">
      <t>ツト</t>
    </rPh>
    <rPh sb="242" eb="246">
      <t>ケイヒカイシュウ</t>
    </rPh>
    <rPh sb="246" eb="247">
      <t>リツ</t>
    </rPh>
    <rPh sb="252" eb="254">
      <t>ウチキ</t>
    </rPh>
    <rPh sb="255" eb="257">
      <t>ケッサン</t>
    </rPh>
    <rPh sb="258" eb="260">
      <t>エイキョウ</t>
    </rPh>
    <rPh sb="270" eb="273">
      <t>カイシュウリツ</t>
    </rPh>
    <rPh sb="278" eb="280">
      <t>ウワム</t>
    </rPh>
    <rPh sb="281" eb="283">
      <t>ケイコウ</t>
    </rPh>
    <rPh sb="289" eb="290">
      <t>イマ</t>
    </rPh>
    <rPh sb="292" eb="293">
      <t>ドオ</t>
    </rPh>
    <rPh sb="294" eb="299">
      <t>オスイショリヒ</t>
    </rPh>
    <rPh sb="300" eb="302">
      <t>サクゲン</t>
    </rPh>
    <rPh sb="303" eb="308">
      <t>シヨウリョウシュウニュウ</t>
    </rPh>
    <rPh sb="314" eb="315">
      <t>ツト</t>
    </rPh>
    <rPh sb="320" eb="326">
      <t>オスイショリゲンカ</t>
    </rPh>
    <rPh sb="332" eb="338">
      <t>ルイジダンタイヘイキン</t>
    </rPh>
    <rPh sb="339" eb="341">
      <t>シタマワ</t>
    </rPh>
    <rPh sb="347" eb="349">
      <t>コンゴ</t>
    </rPh>
    <rPh sb="350" eb="353">
      <t>セツゾクリツ</t>
    </rPh>
    <rPh sb="354" eb="356">
      <t>コウジョウ</t>
    </rPh>
    <rPh sb="357" eb="358">
      <t>ツト</t>
    </rPh>
    <rPh sb="360" eb="364">
      <t>ユウシュスイリョウ</t>
    </rPh>
    <rPh sb="365" eb="367">
      <t>ゾウカ</t>
    </rPh>
    <rPh sb="370" eb="371">
      <t>ト</t>
    </rPh>
    <rPh sb="372" eb="373">
      <t>ク</t>
    </rPh>
    <rPh sb="378" eb="380">
      <t>ヒツヨウ</t>
    </rPh>
    <rPh sb="386" eb="390">
      <t>スイセンカリツ</t>
    </rPh>
    <rPh sb="391" eb="395">
      <t>ルイジダンタイ</t>
    </rPh>
    <rPh sb="396" eb="397">
      <t>クラ</t>
    </rPh>
    <rPh sb="399" eb="400">
      <t>タカ</t>
    </rPh>
    <rPh sb="401" eb="403">
      <t>スウチ</t>
    </rPh>
    <rPh sb="404" eb="405">
      <t>シメ</t>
    </rPh>
    <rPh sb="414" eb="416">
      <t>ミマン</t>
    </rPh>
    <rPh sb="422" eb="425">
      <t>ゲスイドウ</t>
    </rPh>
    <rPh sb="427" eb="431">
      <t>セツゾクスイシン</t>
    </rPh>
    <rPh sb="435" eb="438">
      <t>セッキョクテキ</t>
    </rPh>
    <rPh sb="439" eb="440">
      <t>オコナ</t>
    </rPh>
    <rPh sb="441" eb="447">
      <t>スイセンカリツコウジョウ</t>
    </rPh>
    <rPh sb="448" eb="44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</si>
</sst>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A1-4E8A-8D2C-A11B4364B8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0.09</c:v>
                </c:pt>
              </c:numCache>
            </c:numRef>
          </c:val>
          <c:smooth val="0"/>
          <c:extLst>
            <c:ext xmlns:c16="http://schemas.microsoft.com/office/drawing/2014/chart" uri="{C3380CC4-5D6E-409C-BE32-E72D297353CC}">
              <c16:uniqueId val="{00000001-67A1-4E8A-8D2C-A11B4364B8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DC-448C-A804-C0E83910394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56.51</c:v>
                </c:pt>
              </c:numCache>
            </c:numRef>
          </c:val>
          <c:smooth val="0"/>
          <c:extLst>
            <c:ext xmlns:c16="http://schemas.microsoft.com/office/drawing/2014/chart" uri="{C3380CC4-5D6E-409C-BE32-E72D297353CC}">
              <c16:uniqueId val="{00000001-85DC-448C-A804-C0E83910394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94.8</c:v>
                </c:pt>
                <c:pt idx="1">
                  <c:v>93.19</c:v>
                </c:pt>
                <c:pt idx="2">
                  <c:v>93.81</c:v>
                </c:pt>
                <c:pt idx="3">
                  <c:v>93.69</c:v>
                </c:pt>
                <c:pt idx="4">
                  <c:v>94.37</c:v>
                </c:pt>
              </c:numCache>
            </c:numRef>
          </c:val>
          <c:extLst>
            <c:ext xmlns:c16="http://schemas.microsoft.com/office/drawing/2014/chart" uri="{C3380CC4-5D6E-409C-BE32-E72D297353CC}">
              <c16:uniqueId val="{00000000-6E0D-473F-9474-42C387CE653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90.62</c:v>
                </c:pt>
              </c:numCache>
            </c:numRef>
          </c:val>
          <c:smooth val="0"/>
          <c:extLst>
            <c:ext xmlns:c16="http://schemas.microsoft.com/office/drawing/2014/chart" uri="{C3380CC4-5D6E-409C-BE32-E72D297353CC}">
              <c16:uniqueId val="{00000001-6E0D-473F-9474-42C387CE653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87.19</c:v>
                </c:pt>
                <c:pt idx="1">
                  <c:v>85.96</c:v>
                </c:pt>
                <c:pt idx="2">
                  <c:v>98.08</c:v>
                </c:pt>
                <c:pt idx="3">
                  <c:v>97.22</c:v>
                </c:pt>
                <c:pt idx="4">
                  <c:v>88.98</c:v>
                </c:pt>
              </c:numCache>
            </c:numRef>
          </c:val>
          <c:extLst>
            <c:ext xmlns:c16="http://schemas.microsoft.com/office/drawing/2014/chart" uri="{C3380CC4-5D6E-409C-BE32-E72D297353CC}">
              <c16:uniqueId val="{00000000-456F-4285-96A3-B8569481D00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6F-4285-96A3-B8569481D00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A5-4B13-AA53-62E2AE48BA6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A5-4B13-AA53-62E2AE48BA6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E4-4B6C-8829-856E4D993F3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E4-4B6C-8829-856E4D993F3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48-4C3E-9311-7906A4127AE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48-4C3E-9311-7906A4127AE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02-4BC2-83B5-7AF64A50566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02-4BC2-83B5-7AF64A50566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327.57</c:v>
                </c:pt>
                <c:pt idx="1">
                  <c:v>313.52</c:v>
                </c:pt>
                <c:pt idx="2">
                  <c:v>274.72000000000003</c:v>
                </c:pt>
                <c:pt idx="3">
                  <c:v>289.97000000000003</c:v>
                </c:pt>
                <c:pt idx="4">
                  <c:v>429.7</c:v>
                </c:pt>
              </c:numCache>
            </c:numRef>
          </c:val>
          <c:extLst>
            <c:ext xmlns:c16="http://schemas.microsoft.com/office/drawing/2014/chart" uri="{C3380CC4-5D6E-409C-BE32-E72D297353CC}">
              <c16:uniqueId val="{00000000-317A-4FD3-AEFC-6FA89704731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767.56</c:v>
                </c:pt>
              </c:numCache>
            </c:numRef>
          </c:val>
          <c:smooth val="0"/>
          <c:extLst>
            <c:ext xmlns:c16="http://schemas.microsoft.com/office/drawing/2014/chart" uri="{C3380CC4-5D6E-409C-BE32-E72D297353CC}">
              <c16:uniqueId val="{00000001-317A-4FD3-AEFC-6FA89704731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98.92</c:v>
                </c:pt>
                <c:pt idx="1">
                  <c:v>98.19</c:v>
                </c:pt>
                <c:pt idx="2">
                  <c:v>98.25</c:v>
                </c:pt>
                <c:pt idx="3">
                  <c:v>98.57</c:v>
                </c:pt>
                <c:pt idx="4">
                  <c:v>82.62</c:v>
                </c:pt>
              </c:numCache>
            </c:numRef>
          </c:val>
          <c:extLst>
            <c:ext xmlns:c16="http://schemas.microsoft.com/office/drawing/2014/chart" uri="{C3380CC4-5D6E-409C-BE32-E72D297353CC}">
              <c16:uniqueId val="{00000000-F3FD-4480-88A8-787D627A32D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90.23</c:v>
                </c:pt>
              </c:numCache>
            </c:numRef>
          </c:val>
          <c:smooth val="0"/>
          <c:extLst>
            <c:ext xmlns:c16="http://schemas.microsoft.com/office/drawing/2014/chart" uri="{C3380CC4-5D6E-409C-BE32-E72D297353CC}">
              <c16:uniqueId val="{00000001-F3FD-4480-88A8-787D627A32D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2B60-4ABD-9D23-1564573D533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170.2</c:v>
                </c:pt>
              </c:numCache>
            </c:numRef>
          </c:val>
          <c:smooth val="0"/>
          <c:extLst>
            <c:ext xmlns:c16="http://schemas.microsoft.com/office/drawing/2014/chart" uri="{C3380CC4-5D6E-409C-BE32-E72D297353CC}">
              <c16:uniqueId val="{00000001-2B60-4ABD-9D23-1564573D533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山梨県　昭和町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4">
        <f>データ!S6</f>
        <v>21213</v>
      </c>
      <c r="AM8" s="44"/>
      <c r="AN8" s="44"/>
      <c r="AO8" s="44"/>
      <c r="AP8" s="44"/>
      <c r="AQ8" s="44"/>
      <c r="AR8" s="44"/>
      <c r="AS8" s="44"/>
      <c r="AT8" s="45">
        <f>データ!T6</f>
        <v>9.08</v>
      </c>
      <c r="AU8" s="45"/>
      <c r="AV8" s="45"/>
      <c r="AW8" s="45"/>
      <c r="AX8" s="45"/>
      <c r="AY8" s="45"/>
      <c r="AZ8" s="45"/>
      <c r="BA8" s="45"/>
      <c r="BB8" s="45">
        <f>データ!U6</f>
        <v>2336.23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93.55</v>
      </c>
      <c r="Q10" s="45"/>
      <c r="R10" s="45"/>
      <c r="S10" s="45"/>
      <c r="T10" s="45"/>
      <c r="U10" s="45"/>
      <c r="V10" s="45"/>
      <c r="W10" s="45">
        <f>データ!Q6</f>
        <v>95.62</v>
      </c>
      <c r="X10" s="45"/>
      <c r="Y10" s="45"/>
      <c r="Z10" s="45"/>
      <c r="AA10" s="45"/>
      <c r="AB10" s="45"/>
      <c r="AC10" s="45"/>
      <c r="AD10" s="44">
        <f>データ!R6</f>
        <v>2420</v>
      </c>
      <c r="AE10" s="44"/>
      <c r="AF10" s="44"/>
      <c r="AG10" s="44"/>
      <c r="AH10" s="44"/>
      <c r="AI10" s="44"/>
      <c r="AJ10" s="44"/>
      <c r="AK10" s="2"/>
      <c r="AL10" s="44">
        <f>データ!V6</f>
        <v>19860</v>
      </c>
      <c r="AM10" s="44"/>
      <c r="AN10" s="44"/>
      <c r="AO10" s="44"/>
      <c r="AP10" s="44"/>
      <c r="AQ10" s="44"/>
      <c r="AR10" s="44"/>
      <c r="AS10" s="44"/>
      <c r="AT10" s="45">
        <f>データ!W6</f>
        <v>5.68</v>
      </c>
      <c r="AU10" s="45"/>
      <c r="AV10" s="45"/>
      <c r="AW10" s="45"/>
      <c r="AX10" s="45"/>
      <c r="AY10" s="45"/>
      <c r="AZ10" s="45"/>
      <c r="BA10" s="45"/>
      <c r="BB10" s="45">
        <f>データ!X6</f>
        <v>3496.48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FrSrwa3CA2hVf2fNpnTli2uATgMbmeOu0UvpxW1GPn0kNAc6zcxwrpv7ozfH403Md1W/sF13+ttqb3iSFp52OA==" saltValue="LbK0qf4ym5K11CDNYglo9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193844</v>
      </c>
      <c r="D6" s="19">
        <f t="shared" si="3"/>
        <v>47</v>
      </c>
      <c r="E6" s="19">
        <f t="shared" si="3"/>
        <v>17</v>
      </c>
      <c r="F6" s="19">
        <f t="shared" si="3"/>
        <v>1</v>
      </c>
      <c r="G6" s="19">
        <f t="shared" si="3"/>
        <v>0</v>
      </c>
      <c r="H6" s="19" t="str">
        <f t="shared" si="3"/>
        <v>山梨県　昭和町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93.55</v>
      </c>
      <c r="Q6" s="20">
        <f t="shared" si="3"/>
        <v>95.62</v>
      </c>
      <c r="R6" s="20">
        <f t="shared" si="3"/>
        <v>2420</v>
      </c>
      <c r="S6" s="20">
        <f t="shared" si="3"/>
        <v>21213</v>
      </c>
      <c r="T6" s="20">
        <f t="shared" si="3"/>
        <v>9.08</v>
      </c>
      <c r="U6" s="20">
        <f t="shared" si="3"/>
        <v>2336.23</v>
      </c>
      <c r="V6" s="20">
        <f t="shared" si="3"/>
        <v>19860</v>
      </c>
      <c r="W6" s="20">
        <f t="shared" si="3"/>
        <v>5.68</v>
      </c>
      <c r="X6" s="20">
        <f t="shared" si="3"/>
        <v>3496.48</v>
      </c>
      <c r="Y6" s="21">
        <f>IF(Y7="",NA(),Y7)</f>
        <v>87.19</v>
      </c>
      <c r="Z6" s="21">
        <f t="shared" ref="Z6:AH6" si="4">IF(Z7="",NA(),Z7)</f>
        <v>85.96</v>
      </c>
      <c r="AA6" s="21">
        <f t="shared" si="4"/>
        <v>98.08</v>
      </c>
      <c r="AB6" s="21">
        <f t="shared" si="4"/>
        <v>97.22</v>
      </c>
      <c r="AC6" s="21">
        <f t="shared" si="4"/>
        <v>88.98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327.57</v>
      </c>
      <c r="BG6" s="21">
        <f t="shared" ref="BG6:BO6" si="7">IF(BG7="",NA(),BG7)</f>
        <v>313.52</v>
      </c>
      <c r="BH6" s="21">
        <f t="shared" si="7"/>
        <v>274.72000000000003</v>
      </c>
      <c r="BI6" s="21">
        <f t="shared" si="7"/>
        <v>289.97000000000003</v>
      </c>
      <c r="BJ6" s="21">
        <f t="shared" si="7"/>
        <v>429.7</v>
      </c>
      <c r="BK6" s="21">
        <f t="shared" si="7"/>
        <v>1001.3</v>
      </c>
      <c r="BL6" s="21">
        <f t="shared" si="7"/>
        <v>1050.51</v>
      </c>
      <c r="BM6" s="21">
        <f t="shared" si="7"/>
        <v>1102.01</v>
      </c>
      <c r="BN6" s="21">
        <f t="shared" si="7"/>
        <v>987.36</v>
      </c>
      <c r="BO6" s="21">
        <f t="shared" si="7"/>
        <v>767.56</v>
      </c>
      <c r="BP6" s="20" t="str">
        <f>IF(BP7="","",IF(BP7="-","【-】","【"&amp;SUBSTITUTE(TEXT(BP7,"#,##0.00"),"-","△")&amp;"】"))</f>
        <v>【630.82】</v>
      </c>
      <c r="BQ6" s="21">
        <f>IF(BQ7="",NA(),BQ7)</f>
        <v>98.92</v>
      </c>
      <c r="BR6" s="21">
        <f t="shared" ref="BR6:BZ6" si="8">IF(BR7="",NA(),BR7)</f>
        <v>98.19</v>
      </c>
      <c r="BS6" s="21">
        <f t="shared" si="8"/>
        <v>98.25</v>
      </c>
      <c r="BT6" s="21">
        <f t="shared" si="8"/>
        <v>98.57</v>
      </c>
      <c r="BU6" s="21">
        <f t="shared" si="8"/>
        <v>82.62</v>
      </c>
      <c r="BV6" s="21">
        <f t="shared" si="8"/>
        <v>81.88</v>
      </c>
      <c r="BW6" s="21">
        <f t="shared" si="8"/>
        <v>82.65</v>
      </c>
      <c r="BX6" s="21">
        <f t="shared" si="8"/>
        <v>82.55</v>
      </c>
      <c r="BY6" s="21">
        <f t="shared" si="8"/>
        <v>83.55</v>
      </c>
      <c r="BZ6" s="21">
        <f t="shared" si="8"/>
        <v>90.23</v>
      </c>
      <c r="CA6" s="20" t="str">
        <f>IF(CA7="","",IF(CA7="-","【-】","【"&amp;SUBSTITUTE(TEXT(CA7,"#,##0.00"),"-","△")&amp;"】"))</f>
        <v>【97.81】</v>
      </c>
      <c r="CB6" s="21">
        <f>IF(CB7="",NA(),CB7)</f>
        <v>150</v>
      </c>
      <c r="CC6" s="21">
        <f t="shared" ref="CC6:CK6" si="9">IF(CC7="",NA(),CC7)</f>
        <v>150</v>
      </c>
      <c r="CD6" s="21">
        <f t="shared" si="9"/>
        <v>150</v>
      </c>
      <c r="CE6" s="21">
        <f t="shared" si="9"/>
        <v>150</v>
      </c>
      <c r="CF6" s="21">
        <f t="shared" si="9"/>
        <v>150</v>
      </c>
      <c r="CG6" s="21">
        <f t="shared" si="9"/>
        <v>187.55</v>
      </c>
      <c r="CH6" s="21">
        <f t="shared" si="9"/>
        <v>186.3</v>
      </c>
      <c r="CI6" s="21">
        <f t="shared" si="9"/>
        <v>188.38</v>
      </c>
      <c r="CJ6" s="21">
        <f t="shared" si="9"/>
        <v>185.98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51.42</v>
      </c>
      <c r="CU6" s="21">
        <f t="shared" si="10"/>
        <v>48.95</v>
      </c>
      <c r="CV6" s="21">
        <f t="shared" si="10"/>
        <v>56.51</v>
      </c>
      <c r="CW6" s="20" t="str">
        <f>IF(CW7="","",IF(CW7="-","【-】","【"&amp;SUBSTITUTE(TEXT(CW7,"#,##0.00"),"-","△")&amp;"】"))</f>
        <v>【58.94】</v>
      </c>
      <c r="CX6" s="21">
        <f>IF(CX7="",NA(),CX7)</f>
        <v>94.8</v>
      </c>
      <c r="CY6" s="21">
        <f t="shared" ref="CY6:DG6" si="11">IF(CY7="",NA(),CY7)</f>
        <v>93.19</v>
      </c>
      <c r="CZ6" s="21">
        <f t="shared" si="11"/>
        <v>93.81</v>
      </c>
      <c r="DA6" s="21">
        <f t="shared" si="11"/>
        <v>93.69</v>
      </c>
      <c r="DB6" s="21">
        <f t="shared" si="11"/>
        <v>94.37</v>
      </c>
      <c r="DC6" s="21">
        <f t="shared" si="11"/>
        <v>82.55</v>
      </c>
      <c r="DD6" s="21">
        <f t="shared" si="11"/>
        <v>82.08</v>
      </c>
      <c r="DE6" s="21">
        <f t="shared" si="11"/>
        <v>81.34</v>
      </c>
      <c r="DF6" s="21">
        <f t="shared" si="11"/>
        <v>81.14</v>
      </c>
      <c r="DG6" s="21">
        <f t="shared" si="11"/>
        <v>90.62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0.09</v>
      </c>
      <c r="EO6" s="20" t="str">
        <f>IF(EO7="","",IF(EO7="-","【-】","【"&amp;SUBSTITUTE(TEXT(EO7,"#,##0.00"),"-","△")&amp;"】"))</f>
        <v>【0.22】</v>
      </c>
    </row>
    <row r="7" spans="1:145" s="22" customFormat="1" x14ac:dyDescent="0.2">
      <c r="A7" s="14"/>
      <c r="B7" s="23">
        <v>2023</v>
      </c>
      <c r="C7" s="23">
        <v>193844</v>
      </c>
      <c r="D7" s="23">
        <v>47</v>
      </c>
      <c r="E7" s="23">
        <v>17</v>
      </c>
      <c r="F7" s="23">
        <v>1</v>
      </c>
      <c r="G7" s="23">
        <v>0</v>
      </c>
      <c r="H7" s="23" t="s">
        <v>98</v>
      </c>
      <c r="I7" s="23" t="s">
        <v>99</v>
      </c>
      <c r="J7" s="23" t="s">
        <v>100</v>
      </c>
      <c r="K7" s="23" t="s">
        <v>101</v>
      </c>
      <c r="L7" s="23" t="s">
        <v>102</v>
      </c>
      <c r="M7" s="23" t="s">
        <v>103</v>
      </c>
      <c r="N7" s="24" t="s">
        <v>104</v>
      </c>
      <c r="O7" s="24" t="s">
        <v>105</v>
      </c>
      <c r="P7" s="24">
        <v>93.55</v>
      </c>
      <c r="Q7" s="24">
        <v>95.62</v>
      </c>
      <c r="R7" s="24">
        <v>2420</v>
      </c>
      <c r="S7" s="24">
        <v>21213</v>
      </c>
      <c r="T7" s="24">
        <v>9.08</v>
      </c>
      <c r="U7" s="24">
        <v>2336.23</v>
      </c>
      <c r="V7" s="24">
        <v>19860</v>
      </c>
      <c r="W7" s="24">
        <v>5.68</v>
      </c>
      <c r="X7" s="24">
        <v>3496.48</v>
      </c>
      <c r="Y7" s="24">
        <v>87.19</v>
      </c>
      <c r="Z7" s="24">
        <v>85.96</v>
      </c>
      <c r="AA7" s="24">
        <v>98.08</v>
      </c>
      <c r="AB7" s="24">
        <v>97.22</v>
      </c>
      <c r="AC7" s="24">
        <v>88.98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327.57</v>
      </c>
      <c r="BG7" s="24">
        <v>313.52</v>
      </c>
      <c r="BH7" s="24">
        <v>274.72000000000003</v>
      </c>
      <c r="BI7" s="24">
        <v>289.97000000000003</v>
      </c>
      <c r="BJ7" s="24">
        <v>429.7</v>
      </c>
      <c r="BK7" s="24">
        <v>1001.3</v>
      </c>
      <c r="BL7" s="24">
        <v>1050.51</v>
      </c>
      <c r="BM7" s="24">
        <v>1102.01</v>
      </c>
      <c r="BN7" s="24">
        <v>987.36</v>
      </c>
      <c r="BO7" s="24">
        <v>767.56</v>
      </c>
      <c r="BP7" s="24">
        <v>630.82000000000005</v>
      </c>
      <c r="BQ7" s="24">
        <v>98.92</v>
      </c>
      <c r="BR7" s="24">
        <v>98.19</v>
      </c>
      <c r="BS7" s="24">
        <v>98.25</v>
      </c>
      <c r="BT7" s="24">
        <v>98.57</v>
      </c>
      <c r="BU7" s="24">
        <v>82.62</v>
      </c>
      <c r="BV7" s="24">
        <v>81.88</v>
      </c>
      <c r="BW7" s="24">
        <v>82.65</v>
      </c>
      <c r="BX7" s="24">
        <v>82.55</v>
      </c>
      <c r="BY7" s="24">
        <v>83.55</v>
      </c>
      <c r="BZ7" s="24">
        <v>90.23</v>
      </c>
      <c r="CA7" s="24">
        <v>97.81</v>
      </c>
      <c r="CB7" s="24">
        <v>150</v>
      </c>
      <c r="CC7" s="24">
        <v>150</v>
      </c>
      <c r="CD7" s="24">
        <v>150</v>
      </c>
      <c r="CE7" s="24">
        <v>150</v>
      </c>
      <c r="CF7" s="24">
        <v>150</v>
      </c>
      <c r="CG7" s="24">
        <v>187.55</v>
      </c>
      <c r="CH7" s="24">
        <v>186.3</v>
      </c>
      <c r="CI7" s="24">
        <v>188.38</v>
      </c>
      <c r="CJ7" s="24">
        <v>185.98</v>
      </c>
      <c r="CK7" s="24">
        <v>170.2</v>
      </c>
      <c r="CL7" s="24">
        <v>138.75</v>
      </c>
      <c r="CM7" s="24" t="s">
        <v>104</v>
      </c>
      <c r="CN7" s="24" t="s">
        <v>104</v>
      </c>
      <c r="CO7" s="24" t="s">
        <v>104</v>
      </c>
      <c r="CP7" s="24" t="s">
        <v>104</v>
      </c>
      <c r="CQ7" s="24" t="s">
        <v>104</v>
      </c>
      <c r="CR7" s="24">
        <v>50.94</v>
      </c>
      <c r="CS7" s="24">
        <v>50.53</v>
      </c>
      <c r="CT7" s="24">
        <v>51.42</v>
      </c>
      <c r="CU7" s="24">
        <v>48.95</v>
      </c>
      <c r="CV7" s="24">
        <v>56.51</v>
      </c>
      <c r="CW7" s="24">
        <v>58.94</v>
      </c>
      <c r="CX7" s="24">
        <v>94.8</v>
      </c>
      <c r="CY7" s="24">
        <v>93.19</v>
      </c>
      <c r="CZ7" s="24">
        <v>93.81</v>
      </c>
      <c r="DA7" s="24">
        <v>93.69</v>
      </c>
      <c r="DB7" s="24">
        <v>94.37</v>
      </c>
      <c r="DC7" s="24">
        <v>82.55</v>
      </c>
      <c r="DD7" s="24">
        <v>82.08</v>
      </c>
      <c r="DE7" s="24">
        <v>81.34</v>
      </c>
      <c r="DF7" s="24">
        <v>81.14</v>
      </c>
      <c r="DG7" s="24">
        <v>90.62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0.14000000000000001</v>
      </c>
      <c r="EM7" s="24">
        <v>0.08</v>
      </c>
      <c r="EN7" s="24">
        <v>0.09</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2025-02-14T06:11:49Z</cp:lastPrinted>
  <dcterms:created xsi:type="dcterms:W3CDTF">2025-01-24T07:28:32Z</dcterms:created>
  <dcterms:modified xsi:type="dcterms:W3CDTF">2025-02-14T06:37:06Z</dcterms:modified>
  <cp:category/>
</cp:coreProperties>
</file>