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Q:\00229_市町村課\02\決算統計（公営企業）\R6\16★経営比較分析表★\05★HP公表R7.3.7\確定データ\175 農集\02法非適用\18富士川町\"/>
    </mc:Choice>
  </mc:AlternateContent>
  <xr:revisionPtr revIDLastSave="0" documentId="13_ncr:1_{60ACF4A8-5C35-4308-8B1C-FFC33A7C9C44}" xr6:coauthVersionLast="47" xr6:coauthVersionMax="47" xr10:uidLastSave="{00000000-0000-0000-0000-000000000000}"/>
  <workbookProtection workbookAlgorithmName="SHA-512" workbookHashValue="szBackWAV+0qcuyrVxvLJ/s/KMrrqD7gmFmfdy0NU0zMx8fORg+x40NMLyyoIq8HHOm5as22G6Fzks1Be9uqWQ==" workbookSaltValue="bYRv05iz8d7aou5XNgXq4g==" workbookSpinCount="100000" lockStructure="1"/>
  <bookViews>
    <workbookView xWindow="-108" yWindow="-108" windowWidth="30936" windowHeight="167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AL8" i="4" s="1"/>
  <c r="R6" i="5"/>
  <c r="AD10" i="4" s="1"/>
  <c r="Q6" i="5"/>
  <c r="W10" i="4" s="1"/>
  <c r="P6" i="5"/>
  <c r="P10" i="4" s="1"/>
  <c r="O6" i="5"/>
  <c r="N6" i="5"/>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BB10" i="4"/>
  <c r="AT10" i="4"/>
  <c r="AL10" i="4"/>
  <c r="I10" i="4"/>
  <c r="B10" i="4"/>
  <c r="BB8" i="4"/>
  <c r="AD8" i="4"/>
  <c r="W8" i="4"/>
</calcChain>
</file>

<file path=xl/sharedStrings.xml><?xml version="1.0" encoding="utf-8"?>
<sst xmlns="http://schemas.openxmlformats.org/spreadsheetml/2006/main" count="236" uniqueCount="116">
  <si>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</si>
  <si>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</si>
  <si>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</si>
  <si>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</si>
  <si>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⑤経費回収率(％)</t>
  </si>
  <si>
    <t>類似団体区分</t>
    <rPh sb="4" eb="6">
      <t>クブン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</si>
  <si>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</si>
  <si>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</si>
  <si>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</si>
  <si>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</si>
  <si>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</si>
  <si>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</si>
  <si>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</si>
  <si>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</si>
  <si>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</si>
  <si>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</si>
  <si>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</si>
  <si>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</si>
  <si>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</si>
  <si>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</si>
  <si>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</si>
  <si>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</si>
  <si>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</si>
  <si>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</si>
  <si>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</si>
  <si>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</si>
  <si>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</si>
  <si>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</si>
  <si>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</si>
  <si>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</si>
  <si>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</si>
  <si>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</si>
  <si>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</si>
  <si>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</si>
  <si>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類似団体平均値（平均値）</t>
  </si>
  <si>
    <t>2①</t>
  </si>
  <si>
    <t>【】</t>
  </si>
  <si>
    <t>令和5年度全国平均</t>
    <rPh sb="0" eb="2">
      <t>レイワ</t>
    </rPh>
    <rPh sb="3" eb="5">
      <t>ネンド</t>
    </rPh>
    <phoneticPr fontId="1"/>
  </si>
  <si>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</si>
  <si>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</si>
  <si>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</si>
  <si>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</si>
  <si>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</si>
  <si>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</si>
  <si>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</si>
  <si>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</si>
  <si>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</si>
  <si>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</si>
  <si>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</si>
  <si>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</si>
  <si>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</si>
  <si>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</si>
  <si>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</si>
  <si>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</si>
  <si>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</si>
  <si>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</si>
  <si>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</si>
  <si>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</si>
  <si>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</si>
  <si>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</si>
  <si>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</si>
  <si>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</si>
  <si>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</si>
  <si>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</si>
  <si>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</si>
  <si>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</si>
  <si>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</si>
  <si>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</si>
  <si>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</si>
  <si>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</si>
  <si>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</si>
  <si>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</si>
  <si>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</si>
  <si>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</si>
  <si>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</si>
  <si>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</si>
  <si>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</si>
  <si>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</si>
  <si>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</si>
  <si>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</si>
  <si>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</si>
  <si>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</si>
  <si>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</si>
  <si>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</si>
  <si>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</si>
  <si>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</si>
  <si>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</si>
  <si>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</si>
  <si>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</si>
  <si>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</si>
  <si>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</si>
  <si>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</si>
  <si>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</si>
  <si>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</si>
  <si>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</si>
  <si>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</si>
  <si>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山梨県　富士川町</t>
  </si>
  <si>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</si>
  <si>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</si>
  <si>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</si>
  <si>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</si>
  <si>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</si>
  <si>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</si>
  <si>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</si>
  <si>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</si>
  <si>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</si>
  <si>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</si>
  <si>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</si>
  <si>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</si>
  <si>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</si>
  <si>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</si>
  <si>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"R"dd</t>
  </si>
  <si>
    <t>←書式設定</t>
    <rPh sb="1" eb="3">
      <t>ショシキ</t>
    </rPh>
    <rPh sb="3" eb="5">
      <t>セッテイ</t>
    </rPh>
    <phoneticPr fontId="1"/>
  </si>
  <si>
    <t>・機械設備については大規模な修繕改築は行っていない。
・管渠更新工事については、毎年管渠調査を実施しており、大きな損傷がないことから、これまで実施していないため改善率が低い状況である。
・今後は、機械設備や管渠等の老朽化が見込まれることから、平成２９年度に財政の平準化・最小化を含む最適な修繕・更新計画となる最適整備構想を策定した。</t>
    <rPh sb="1" eb="3">
      <t>キカイ</t>
    </rPh>
    <rPh sb="3" eb="5">
      <t>セツビ</t>
    </rPh>
    <rPh sb="10" eb="13">
      <t>ダイキボ</t>
    </rPh>
    <rPh sb="14" eb="16">
      <t>シュウゼン</t>
    </rPh>
    <rPh sb="16" eb="18">
      <t>カイチク</t>
    </rPh>
    <rPh sb="19" eb="20">
      <t>オコナ</t>
    </rPh>
    <rPh sb="40" eb="42">
      <t>マイネン</t>
    </rPh>
    <rPh sb="42" eb="43">
      <t>カン</t>
    </rPh>
    <rPh sb="43" eb="44">
      <t>キョ</t>
    </rPh>
    <rPh sb="44" eb="46">
      <t>チョウサ</t>
    </rPh>
    <rPh sb="47" eb="49">
      <t>ジッシ</t>
    </rPh>
    <rPh sb="54" eb="55">
      <t>オオ</t>
    </rPh>
    <rPh sb="57" eb="59">
      <t>ソンショウ</t>
    </rPh>
    <rPh sb="71" eb="73">
      <t>ジッシ</t>
    </rPh>
    <rPh sb="80" eb="82">
      <t>カイゼン</t>
    </rPh>
    <rPh sb="82" eb="83">
      <t>リツ</t>
    </rPh>
    <rPh sb="84" eb="85">
      <t>ヒク</t>
    </rPh>
    <rPh sb="86" eb="88">
      <t>ジョウキョウ</t>
    </rPh>
    <rPh sb="94" eb="96">
      <t>コンゴ</t>
    </rPh>
    <rPh sb="98" eb="102">
      <t>キカイセツビ</t>
    </rPh>
    <rPh sb="103" eb="104">
      <t>カン</t>
    </rPh>
    <rPh sb="104" eb="105">
      <t>キョ</t>
    </rPh>
    <rPh sb="105" eb="106">
      <t>トウ</t>
    </rPh>
    <rPh sb="107" eb="110">
      <t>ロウキュウカ</t>
    </rPh>
    <rPh sb="111" eb="113">
      <t>ミコ</t>
    </rPh>
    <rPh sb="121" eb="123">
      <t>ヘイセイ</t>
    </rPh>
    <rPh sb="125" eb="127">
      <t>ネンド</t>
    </rPh>
    <rPh sb="128" eb="130">
      <t>ザイセイ</t>
    </rPh>
    <rPh sb="131" eb="134">
      <t>ヘイジュンカ</t>
    </rPh>
    <rPh sb="135" eb="138">
      <t>サイショウカ</t>
    </rPh>
    <rPh sb="139" eb="140">
      <t>フク</t>
    </rPh>
    <rPh sb="141" eb="143">
      <t>サイテキ</t>
    </rPh>
    <rPh sb="144" eb="146">
      <t>シュウゼン</t>
    </rPh>
    <rPh sb="147" eb="149">
      <t>コウシン</t>
    </rPh>
    <rPh sb="149" eb="151">
      <t>ケイカク</t>
    </rPh>
    <rPh sb="154" eb="156">
      <t>サイテキ</t>
    </rPh>
    <rPh sb="156" eb="158">
      <t>セイビ</t>
    </rPh>
    <rPh sb="158" eb="160">
      <t>コウソウ</t>
    </rPh>
    <rPh sb="161" eb="163">
      <t>サクテイ</t>
    </rPh>
    <phoneticPr fontId="1"/>
  </si>
  <si>
    <t>・経営の健全性及び効率性について、現在使用料以外の収入がないことから、区域内の世帯数（人口）の減少により収入が減っていくなか、維持管理の効率化を図る必要がある。また、経営戦略により中長期的に持続可能な経営ができるよう計画的な投資を行っていく。
・老朽化対策については、供用開始から27年経過していることから、機械設備の更新及び管渠の老朽化が考えられるので、平成２９年度に最適整備構想を策定した。大規模な修繕改築が発生しないよう、常時、維持管理を適切に行っていく必要がある。
・今後、施設の老朽化が進む中、経営の健全性および効率性を鑑み、新たな施設整備を考えていく必要がある。</t>
    <rPh sb="1" eb="3">
      <t>ケイエイ</t>
    </rPh>
    <rPh sb="52" eb="54">
      <t>シュウニュウ</t>
    </rPh>
    <rPh sb="55" eb="56">
      <t>ヘ</t>
    </rPh>
    <rPh sb="90" eb="94">
      <t>チュウチョウキテキ</t>
    </rPh>
    <rPh sb="95" eb="97">
      <t>ジゾク</t>
    </rPh>
    <rPh sb="97" eb="99">
      <t>カノウ</t>
    </rPh>
    <rPh sb="108" eb="111">
      <t>ケイカクテキ</t>
    </rPh>
    <rPh sb="112" eb="114">
      <t>トウシ</t>
    </rPh>
    <rPh sb="115" eb="116">
      <t>オコナ</t>
    </rPh>
    <rPh sb="178" eb="180">
      <t>ヘイセイ</t>
    </rPh>
    <rPh sb="182" eb="184">
      <t>ネンド</t>
    </rPh>
    <rPh sb="185" eb="187">
      <t>サイテキ</t>
    </rPh>
    <rPh sb="187" eb="189">
      <t>セイビ</t>
    </rPh>
    <rPh sb="189" eb="191">
      <t>コウソウ</t>
    </rPh>
    <rPh sb="192" eb="194">
      <t>サクテイ</t>
    </rPh>
    <rPh sb="197" eb="200">
      <t>ダイキボ</t>
    </rPh>
    <rPh sb="201" eb="205">
      <t>シュウゼンカイチク</t>
    </rPh>
    <rPh sb="206" eb="208">
      <t>ハッセイ</t>
    </rPh>
    <rPh sb="214" eb="216">
      <t>ジョウジ</t>
    </rPh>
    <rPh sb="217" eb="219">
      <t>イジ</t>
    </rPh>
    <rPh sb="219" eb="221">
      <t>カンリ</t>
    </rPh>
    <rPh sb="222" eb="224">
      <t>テキセツ</t>
    </rPh>
    <rPh sb="225" eb="226">
      <t>オコナ</t>
    </rPh>
    <rPh sb="230" eb="232">
      <t>ヒツヨウ</t>
    </rPh>
    <rPh sb="238" eb="240">
      <t>コンゴ</t>
    </rPh>
    <rPh sb="241" eb="243">
      <t>シセツ</t>
    </rPh>
    <rPh sb="244" eb="247">
      <t>ロウキュウカ</t>
    </rPh>
    <rPh sb="248" eb="249">
      <t>スス</t>
    </rPh>
    <rPh sb="250" eb="251">
      <t>ナカ</t>
    </rPh>
    <rPh sb="252" eb="254">
      <t>ケイエイ</t>
    </rPh>
    <rPh sb="255" eb="257">
      <t>ケンゼン</t>
    </rPh>
    <rPh sb="257" eb="258">
      <t>セイ</t>
    </rPh>
    <rPh sb="261" eb="263">
      <t>コウリツ</t>
    </rPh>
    <rPh sb="263" eb="264">
      <t>セイ</t>
    </rPh>
    <rPh sb="265" eb="266">
      <t>カンガ</t>
    </rPh>
    <rPh sb="268" eb="269">
      <t>アラ</t>
    </rPh>
    <rPh sb="271" eb="273">
      <t>シセツ</t>
    </rPh>
    <rPh sb="273" eb="275">
      <t>セイビ</t>
    </rPh>
    <rPh sb="276" eb="277">
      <t>カンガ</t>
    </rPh>
    <rPh sb="281" eb="283">
      <t>ヒツヨウ</t>
    </rPh>
    <phoneticPr fontId="1"/>
  </si>
  <si>
    <t>・区域内処理人口が減少傾向にあることから、使用料収入も減っていく傾向であり、また、地理的に接続不可能者を除いた人口が減少し、新規の接続者も見込めない。
・単年度収支について、総収益は打ち切り決算により若干減となった。一方、収益的収支比率は昨年より上昇しているが、未だ100％を下回っており赤字が継続している。
　また、経費回収率と汚水処理原価について、R4は公営企業会計移行に伴う委託業務の経費が増加したことにより大幅増・減となっていたが、R5は当該経費がなかったため、改善傾向となっている。しかし、経費回収率、汚水処理原価ともに平均値に満たない数値となっているため、継続した経営改善を要する。
・今後の運営においては施設・設備の維持管理を健全に行っていく上で、財源確保がより一層重要だが、新たな施設整備を考えていく必要がある。</t>
    <rPh sb="1" eb="4">
      <t>クイキナイ</t>
    </rPh>
    <rPh sb="4" eb="6">
      <t>ショリ</t>
    </rPh>
    <rPh sb="6" eb="8">
      <t>ジンコウ</t>
    </rPh>
    <rPh sb="9" eb="11">
      <t>ゲンショウ</t>
    </rPh>
    <rPh sb="11" eb="13">
      <t>ケイコウ</t>
    </rPh>
    <rPh sb="21" eb="24">
      <t>シヨウリョウ</t>
    </rPh>
    <rPh sb="24" eb="26">
      <t>シュウニュウ</t>
    </rPh>
    <rPh sb="27" eb="28">
      <t>ヘ</t>
    </rPh>
    <rPh sb="32" eb="34">
      <t>ケイコウ</t>
    </rPh>
    <rPh sb="41" eb="44">
      <t>チリテキ</t>
    </rPh>
    <rPh sb="45" eb="47">
      <t>セツゾク</t>
    </rPh>
    <rPh sb="77" eb="80">
      <t>タンネンド</t>
    </rPh>
    <rPh sb="80" eb="82">
      <t>シュウシ</t>
    </rPh>
    <rPh sb="87" eb="90">
      <t>ソウシュウエキ</t>
    </rPh>
    <rPh sb="91" eb="92">
      <t>ウ</t>
    </rPh>
    <rPh sb="93" eb="94">
      <t>キ</t>
    </rPh>
    <rPh sb="95" eb="97">
      <t>ケッサン</t>
    </rPh>
    <rPh sb="100" eb="102">
      <t>ジャッカン</t>
    </rPh>
    <rPh sb="102" eb="103">
      <t>ゲン</t>
    </rPh>
    <rPh sb="108" eb="110">
      <t>イッポウ</t>
    </rPh>
    <rPh sb="111" eb="113">
      <t>シュウエキ</t>
    </rPh>
    <rPh sb="113" eb="114">
      <t>テキ</t>
    </rPh>
    <rPh sb="114" eb="116">
      <t>シュウシ</t>
    </rPh>
    <rPh sb="116" eb="118">
      <t>ヒリツ</t>
    </rPh>
    <rPh sb="119" eb="121">
      <t>サクネン</t>
    </rPh>
    <rPh sb="123" eb="125">
      <t>ジョウショウ</t>
    </rPh>
    <rPh sb="131" eb="132">
      <t>イマ</t>
    </rPh>
    <rPh sb="138" eb="140">
      <t>シタマワ</t>
    </rPh>
    <rPh sb="144" eb="146">
      <t>アカジ</t>
    </rPh>
    <rPh sb="147" eb="149">
      <t>ケイゾク</t>
    </rPh>
    <rPh sb="159" eb="161">
      <t>ケイヒ</t>
    </rPh>
    <rPh sb="161" eb="164">
      <t>カイシュウリツ</t>
    </rPh>
    <rPh sb="165" eb="167">
      <t>オスイ</t>
    </rPh>
    <rPh sb="167" eb="169">
      <t>ショリ</t>
    </rPh>
    <rPh sb="169" eb="171">
      <t>ゲンカ</t>
    </rPh>
    <rPh sb="179" eb="181">
      <t>コウエイ</t>
    </rPh>
    <rPh sb="181" eb="183">
      <t>キギョウ</t>
    </rPh>
    <rPh sb="183" eb="185">
      <t>カイケイ</t>
    </rPh>
    <rPh sb="185" eb="187">
      <t>イコウ</t>
    </rPh>
    <rPh sb="188" eb="189">
      <t>トモナ</t>
    </rPh>
    <rPh sb="190" eb="192">
      <t>イタク</t>
    </rPh>
    <rPh sb="192" eb="194">
      <t>ギョウム</t>
    </rPh>
    <rPh sb="195" eb="197">
      <t>ケイヒ</t>
    </rPh>
    <rPh sb="198" eb="200">
      <t>ゾウカ</t>
    </rPh>
    <rPh sb="207" eb="209">
      <t>オオハバ</t>
    </rPh>
    <rPh sb="209" eb="210">
      <t>ゾウ</t>
    </rPh>
    <rPh sb="211" eb="212">
      <t>ゲン</t>
    </rPh>
    <rPh sb="223" eb="225">
      <t>トウガイ</t>
    </rPh>
    <rPh sb="225" eb="227">
      <t>ケイヒ</t>
    </rPh>
    <rPh sb="235" eb="237">
      <t>カイゼン</t>
    </rPh>
    <rPh sb="237" eb="239">
      <t>ケイコウ</t>
    </rPh>
    <rPh sb="250" eb="252">
      <t>ケイヒ</t>
    </rPh>
    <rPh sb="252" eb="255">
      <t>カイシュウリツ</t>
    </rPh>
    <rPh sb="256" eb="258">
      <t>オスイ</t>
    </rPh>
    <rPh sb="258" eb="260">
      <t>ショリ</t>
    </rPh>
    <rPh sb="260" eb="262">
      <t>ゲンカ</t>
    </rPh>
    <rPh sb="265" eb="268">
      <t>ヘイキンチ</t>
    </rPh>
    <rPh sb="269" eb="270">
      <t>ミ</t>
    </rPh>
    <rPh sb="273" eb="275">
      <t>スウチ</t>
    </rPh>
    <rPh sb="284" eb="286">
      <t>ケイゾク</t>
    </rPh>
    <rPh sb="288" eb="290">
      <t>ケイエイ</t>
    </rPh>
    <rPh sb="290" eb="292">
      <t>カイゼン</t>
    </rPh>
    <rPh sb="293" eb="294">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</si>
</sst>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quot;△&quot;#,##0"/>
    <numFmt numFmtId="178" formatCode="&quot;R&quot;yy"/>
    <numFmt numFmtId="179" formatCode="0.00_);[Red]\(0.00\)"/>
    <numFmt numFmtId="180" formatCode="#,##0.00;&quot;△&quot;#,##0.00;&quot;-&quot;"/>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6" fillId="0" borderId="4"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3D-40D8-8992-0ADBCC18CCC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103D-40D8-8992-0ADBCC18CCC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50</c:v>
                </c:pt>
                <c:pt idx="1">
                  <c:v>52.17</c:v>
                </c:pt>
                <c:pt idx="2">
                  <c:v>52.17</c:v>
                </c:pt>
                <c:pt idx="3">
                  <c:v>52.17</c:v>
                </c:pt>
                <c:pt idx="4">
                  <c:v>52.17</c:v>
                </c:pt>
              </c:numCache>
            </c:numRef>
          </c:val>
          <c:extLst>
            <c:ext xmlns:c16="http://schemas.microsoft.com/office/drawing/2014/chart" uri="{C3380CC4-5D6E-409C-BE32-E72D297353CC}">
              <c16:uniqueId val="{00000000-E701-4C1D-843F-9E1ACFB5577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E701-4C1D-843F-9E1ACFB5577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94.03</c:v>
                </c:pt>
                <c:pt idx="1">
                  <c:v>93.94</c:v>
                </c:pt>
                <c:pt idx="2">
                  <c:v>93.85</c:v>
                </c:pt>
                <c:pt idx="3">
                  <c:v>96.77</c:v>
                </c:pt>
                <c:pt idx="4">
                  <c:v>93.55</c:v>
                </c:pt>
              </c:numCache>
            </c:numRef>
          </c:val>
          <c:extLst>
            <c:ext xmlns:c16="http://schemas.microsoft.com/office/drawing/2014/chart" uri="{C3380CC4-5D6E-409C-BE32-E72D297353CC}">
              <c16:uniqueId val="{00000000-1AAD-4A9C-864C-F657B4E0392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1AAD-4A9C-864C-F657B4E0392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94.69</c:v>
                </c:pt>
                <c:pt idx="1">
                  <c:v>95.49</c:v>
                </c:pt>
                <c:pt idx="2">
                  <c:v>99.03</c:v>
                </c:pt>
                <c:pt idx="3">
                  <c:v>70.13</c:v>
                </c:pt>
                <c:pt idx="4">
                  <c:v>83.49</c:v>
                </c:pt>
              </c:numCache>
            </c:numRef>
          </c:val>
          <c:extLst>
            <c:ext xmlns:c16="http://schemas.microsoft.com/office/drawing/2014/chart" uri="{C3380CC4-5D6E-409C-BE32-E72D297353CC}">
              <c16:uniqueId val="{00000000-F3F9-4355-AB42-2F097E44F64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F9-4355-AB42-2F097E44F64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61-4D37-80C2-564DFC28B45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61-4D37-80C2-564DFC28B45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FB-49E0-9738-9B0B44A912D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FB-49E0-9738-9B0B44A912D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0E-4439-B84C-38BEB6A6F05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0E-4439-B84C-38BEB6A6F05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91-41C8-AFD4-2CC7300AF1D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91-41C8-AFD4-2CC7300AF1D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AB-4BBE-A468-DC9502E3626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7EAB-4BBE-A468-DC9502E3626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70.72</c:v>
                </c:pt>
                <c:pt idx="1">
                  <c:v>74.31</c:v>
                </c:pt>
                <c:pt idx="2">
                  <c:v>65.760000000000005</c:v>
                </c:pt>
                <c:pt idx="3">
                  <c:v>26.28</c:v>
                </c:pt>
                <c:pt idx="4">
                  <c:v>48.71</c:v>
                </c:pt>
              </c:numCache>
            </c:numRef>
          </c:val>
          <c:extLst>
            <c:ext xmlns:c16="http://schemas.microsoft.com/office/drawing/2014/chart" uri="{C3380CC4-5D6E-409C-BE32-E72D297353CC}">
              <c16:uniqueId val="{00000000-325F-43E5-94F3-674AE61C98D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325F-43E5-94F3-674AE61C98D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304.60000000000002</c:v>
                </c:pt>
                <c:pt idx="1">
                  <c:v>287.76</c:v>
                </c:pt>
                <c:pt idx="2">
                  <c:v>326.3</c:v>
                </c:pt>
                <c:pt idx="3">
                  <c:v>853.41</c:v>
                </c:pt>
                <c:pt idx="4">
                  <c:v>456.28</c:v>
                </c:pt>
              </c:numCache>
            </c:numRef>
          </c:val>
          <c:extLst>
            <c:ext xmlns:c16="http://schemas.microsoft.com/office/drawing/2014/chart" uri="{C3380CC4-5D6E-409C-BE32-E72D297353CC}">
              <c16:uniqueId val="{00000000-164C-4970-BDFF-4C7D2B3FC43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164C-4970-BDFF-4C7D2B3FC43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【785.10】</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【87.54】</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3218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【49.87】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【271.15】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【56.93】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55465" y="3000375"/>
          <a:ext cx="355028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41665" y="3000375"/>
          <a:ext cx="355028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7840" y="10935335"/>
          <a:ext cx="456501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66740" y="10935335"/>
          <a:ext cx="456501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workbookViewId="0"/>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2</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山梨県　富士川町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2" t="s">
        <v>10</v>
      </c>
      <c r="C7" s="62"/>
      <c r="D7" s="62"/>
      <c r="E7" s="62"/>
      <c r="F7" s="62"/>
      <c r="G7" s="62"/>
      <c r="H7" s="62"/>
      <c r="I7" s="62" t="s">
        <v>15</v>
      </c>
      <c r="J7" s="62"/>
      <c r="K7" s="62"/>
      <c r="L7" s="62"/>
      <c r="M7" s="62"/>
      <c r="N7" s="62"/>
      <c r="O7" s="62"/>
      <c r="P7" s="62" t="s">
        <v>9</v>
      </c>
      <c r="Q7" s="62"/>
      <c r="R7" s="62"/>
      <c r="S7" s="62"/>
      <c r="T7" s="62"/>
      <c r="U7" s="62"/>
      <c r="V7" s="62"/>
      <c r="W7" s="62" t="s">
        <v>5</v>
      </c>
      <c r="X7" s="62"/>
      <c r="Y7" s="62"/>
      <c r="Z7" s="62"/>
      <c r="AA7" s="62"/>
      <c r="AB7" s="62"/>
      <c r="AC7" s="62"/>
      <c r="AD7" s="62" t="s">
        <v>8</v>
      </c>
      <c r="AE7" s="62"/>
      <c r="AF7" s="62"/>
      <c r="AG7" s="62"/>
      <c r="AH7" s="62"/>
      <c r="AI7" s="62"/>
      <c r="AJ7" s="62"/>
      <c r="AK7" s="3"/>
      <c r="AL7" s="62" t="s">
        <v>17</v>
      </c>
      <c r="AM7" s="62"/>
      <c r="AN7" s="62"/>
      <c r="AO7" s="62"/>
      <c r="AP7" s="62"/>
      <c r="AQ7" s="62"/>
      <c r="AR7" s="62"/>
      <c r="AS7" s="62"/>
      <c r="AT7" s="62" t="s">
        <v>11</v>
      </c>
      <c r="AU7" s="62"/>
      <c r="AV7" s="62"/>
      <c r="AW7" s="62"/>
      <c r="AX7" s="62"/>
      <c r="AY7" s="62"/>
      <c r="AZ7" s="62"/>
      <c r="BA7" s="62"/>
      <c r="BB7" s="62" t="s">
        <v>18</v>
      </c>
      <c r="BC7" s="62"/>
      <c r="BD7" s="62"/>
      <c r="BE7" s="62"/>
      <c r="BF7" s="62"/>
      <c r="BG7" s="62"/>
      <c r="BH7" s="62"/>
      <c r="BI7" s="62"/>
      <c r="BJ7" s="3"/>
      <c r="BK7" s="3"/>
      <c r="BL7" s="73" t="s">
        <v>19</v>
      </c>
      <c r="BM7" s="74"/>
      <c r="BN7" s="74"/>
      <c r="BO7" s="74"/>
      <c r="BP7" s="74"/>
      <c r="BQ7" s="74"/>
      <c r="BR7" s="74"/>
      <c r="BS7" s="74"/>
      <c r="BT7" s="74"/>
      <c r="BU7" s="74"/>
      <c r="BV7" s="74"/>
      <c r="BW7" s="74"/>
      <c r="BX7" s="74"/>
      <c r="BY7" s="75"/>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56">
        <f>データ!S6</f>
        <v>14127</v>
      </c>
      <c r="AM8" s="56"/>
      <c r="AN8" s="56"/>
      <c r="AO8" s="56"/>
      <c r="AP8" s="56"/>
      <c r="AQ8" s="56"/>
      <c r="AR8" s="56"/>
      <c r="AS8" s="56"/>
      <c r="AT8" s="57">
        <f>データ!T6</f>
        <v>112</v>
      </c>
      <c r="AU8" s="57"/>
      <c r="AV8" s="57"/>
      <c r="AW8" s="57"/>
      <c r="AX8" s="57"/>
      <c r="AY8" s="57"/>
      <c r="AZ8" s="57"/>
      <c r="BA8" s="57"/>
      <c r="BB8" s="57">
        <f>データ!U6</f>
        <v>126.13</v>
      </c>
      <c r="BC8" s="57"/>
      <c r="BD8" s="57"/>
      <c r="BE8" s="57"/>
      <c r="BF8" s="57"/>
      <c r="BG8" s="57"/>
      <c r="BH8" s="57"/>
      <c r="BI8" s="57"/>
      <c r="BJ8" s="3"/>
      <c r="BK8" s="3"/>
      <c r="BL8" s="67" t="s">
        <v>16</v>
      </c>
      <c r="BM8" s="68"/>
      <c r="BN8" s="69" t="s">
        <v>21</v>
      </c>
      <c r="BO8" s="69"/>
      <c r="BP8" s="69"/>
      <c r="BQ8" s="69"/>
      <c r="BR8" s="69"/>
      <c r="BS8" s="69"/>
      <c r="BT8" s="69"/>
      <c r="BU8" s="69"/>
      <c r="BV8" s="69"/>
      <c r="BW8" s="69"/>
      <c r="BX8" s="69"/>
      <c r="BY8" s="70"/>
    </row>
    <row r="9" spans="1:78" ht="18.75" customHeight="1" x14ac:dyDescent="0.2">
      <c r="A9" s="2"/>
      <c r="B9" s="62" t="s">
        <v>22</v>
      </c>
      <c r="C9" s="62"/>
      <c r="D9" s="62"/>
      <c r="E9" s="62"/>
      <c r="F9" s="62"/>
      <c r="G9" s="62"/>
      <c r="H9" s="62"/>
      <c r="I9" s="62" t="s">
        <v>24</v>
      </c>
      <c r="J9" s="62"/>
      <c r="K9" s="62"/>
      <c r="L9" s="62"/>
      <c r="M9" s="62"/>
      <c r="N9" s="62"/>
      <c r="O9" s="62"/>
      <c r="P9" s="62" t="s">
        <v>26</v>
      </c>
      <c r="Q9" s="62"/>
      <c r="R9" s="62"/>
      <c r="S9" s="62"/>
      <c r="T9" s="62"/>
      <c r="U9" s="62"/>
      <c r="V9" s="62"/>
      <c r="W9" s="62" t="s">
        <v>29</v>
      </c>
      <c r="X9" s="62"/>
      <c r="Y9" s="62"/>
      <c r="Z9" s="62"/>
      <c r="AA9" s="62"/>
      <c r="AB9" s="62"/>
      <c r="AC9" s="62"/>
      <c r="AD9" s="62" t="s">
        <v>23</v>
      </c>
      <c r="AE9" s="62"/>
      <c r="AF9" s="62"/>
      <c r="AG9" s="62"/>
      <c r="AH9" s="62"/>
      <c r="AI9" s="62"/>
      <c r="AJ9" s="62"/>
      <c r="AK9" s="3"/>
      <c r="AL9" s="62" t="s">
        <v>31</v>
      </c>
      <c r="AM9" s="62"/>
      <c r="AN9" s="62"/>
      <c r="AO9" s="62"/>
      <c r="AP9" s="62"/>
      <c r="AQ9" s="62"/>
      <c r="AR9" s="62"/>
      <c r="AS9" s="62"/>
      <c r="AT9" s="62" t="s">
        <v>32</v>
      </c>
      <c r="AU9" s="62"/>
      <c r="AV9" s="62"/>
      <c r="AW9" s="62"/>
      <c r="AX9" s="62"/>
      <c r="AY9" s="62"/>
      <c r="AZ9" s="62"/>
      <c r="BA9" s="62"/>
      <c r="BB9" s="62" t="s">
        <v>3</v>
      </c>
      <c r="BC9" s="62"/>
      <c r="BD9" s="62"/>
      <c r="BE9" s="62"/>
      <c r="BF9" s="62"/>
      <c r="BG9" s="62"/>
      <c r="BH9" s="62"/>
      <c r="BI9" s="62"/>
      <c r="BJ9" s="3"/>
      <c r="BK9" s="3"/>
      <c r="BL9" s="63" t="s">
        <v>33</v>
      </c>
      <c r="BM9" s="64"/>
      <c r="BN9" s="65" t="s">
        <v>34</v>
      </c>
      <c r="BO9" s="65"/>
      <c r="BP9" s="65"/>
      <c r="BQ9" s="65"/>
      <c r="BR9" s="65"/>
      <c r="BS9" s="65"/>
      <c r="BT9" s="65"/>
      <c r="BU9" s="65"/>
      <c r="BV9" s="65"/>
      <c r="BW9" s="65"/>
      <c r="BX9" s="65"/>
      <c r="BY9" s="66"/>
    </row>
    <row r="10" spans="1:78" ht="18.75" customHeight="1" x14ac:dyDescent="0.2">
      <c r="A10" s="2"/>
      <c r="B10" s="57" t="str">
        <f>データ!N6</f>
        <v>-</v>
      </c>
      <c r="C10" s="57"/>
      <c r="D10" s="57"/>
      <c r="E10" s="57"/>
      <c r="F10" s="57"/>
      <c r="G10" s="57"/>
      <c r="H10" s="57"/>
      <c r="I10" s="57" t="str">
        <f>データ!O6</f>
        <v>該当数値なし</v>
      </c>
      <c r="J10" s="57"/>
      <c r="K10" s="57"/>
      <c r="L10" s="57"/>
      <c r="M10" s="57"/>
      <c r="N10" s="57"/>
      <c r="O10" s="57"/>
      <c r="P10" s="57">
        <f>データ!P6</f>
        <v>0.44</v>
      </c>
      <c r="Q10" s="57"/>
      <c r="R10" s="57"/>
      <c r="S10" s="57"/>
      <c r="T10" s="57"/>
      <c r="U10" s="57"/>
      <c r="V10" s="57"/>
      <c r="W10" s="57">
        <f>データ!Q6</f>
        <v>85.59</v>
      </c>
      <c r="X10" s="57"/>
      <c r="Y10" s="57"/>
      <c r="Z10" s="57"/>
      <c r="AA10" s="57"/>
      <c r="AB10" s="57"/>
      <c r="AC10" s="57"/>
      <c r="AD10" s="56">
        <f>データ!R6</f>
        <v>4620</v>
      </c>
      <c r="AE10" s="56"/>
      <c r="AF10" s="56"/>
      <c r="AG10" s="56"/>
      <c r="AH10" s="56"/>
      <c r="AI10" s="56"/>
      <c r="AJ10" s="56"/>
      <c r="AK10" s="2"/>
      <c r="AL10" s="56">
        <f>データ!V6</f>
        <v>62</v>
      </c>
      <c r="AM10" s="56"/>
      <c r="AN10" s="56"/>
      <c r="AO10" s="56"/>
      <c r="AP10" s="56"/>
      <c r="AQ10" s="56"/>
      <c r="AR10" s="56"/>
      <c r="AS10" s="56"/>
      <c r="AT10" s="57">
        <f>データ!W6</f>
        <v>0.2</v>
      </c>
      <c r="AU10" s="57"/>
      <c r="AV10" s="57"/>
      <c r="AW10" s="57"/>
      <c r="AX10" s="57"/>
      <c r="AY10" s="57"/>
      <c r="AZ10" s="57"/>
      <c r="BA10" s="57"/>
      <c r="BB10" s="57">
        <f>データ!X6</f>
        <v>310</v>
      </c>
      <c r="BC10" s="57"/>
      <c r="BD10" s="57"/>
      <c r="BE10" s="57"/>
      <c r="BF10" s="57"/>
      <c r="BG10" s="57"/>
      <c r="BH10" s="57"/>
      <c r="BI10" s="57"/>
      <c r="BJ10" s="2"/>
      <c r="BK10" s="2"/>
      <c r="BL10" s="58" t="s">
        <v>36</v>
      </c>
      <c r="BM10" s="59"/>
      <c r="BN10" s="60" t="s">
        <v>37</v>
      </c>
      <c r="BO10" s="60"/>
      <c r="BP10" s="60"/>
      <c r="BQ10" s="60"/>
      <c r="BR10" s="60"/>
      <c r="BS10" s="60"/>
      <c r="BT10" s="60"/>
      <c r="BU10" s="60"/>
      <c r="BV10" s="60"/>
      <c r="BW10" s="60"/>
      <c r="BX10" s="60"/>
      <c r="BY10" s="6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0" t="s">
        <v>38</v>
      </c>
      <c r="BM11" s="30"/>
      <c r="BN11" s="30"/>
      <c r="BO11" s="30"/>
      <c r="BP11" s="30"/>
      <c r="BQ11" s="30"/>
      <c r="BR11" s="30"/>
      <c r="BS11" s="30"/>
      <c r="BT11" s="30"/>
      <c r="BU11" s="30"/>
      <c r="BV11" s="30"/>
      <c r="BW11" s="30"/>
      <c r="BX11" s="30"/>
      <c r="BY11" s="30"/>
      <c r="BZ11" s="3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0"/>
      <c r="BM12" s="30"/>
      <c r="BN12" s="30"/>
      <c r="BO12" s="30"/>
      <c r="BP12" s="30"/>
      <c r="BQ12" s="30"/>
      <c r="BR12" s="30"/>
      <c r="BS12" s="30"/>
      <c r="BT12" s="30"/>
      <c r="BU12" s="30"/>
      <c r="BV12" s="30"/>
      <c r="BW12" s="30"/>
      <c r="BX12" s="30"/>
      <c r="BY12" s="30"/>
      <c r="BZ12" s="3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1"/>
      <c r="BM13" s="31"/>
      <c r="BN13" s="31"/>
      <c r="BO13" s="31"/>
      <c r="BP13" s="31"/>
      <c r="BQ13" s="31"/>
      <c r="BR13" s="31"/>
      <c r="BS13" s="31"/>
      <c r="BT13" s="31"/>
      <c r="BU13" s="31"/>
      <c r="BV13" s="31"/>
      <c r="BW13" s="31"/>
      <c r="BX13" s="31"/>
      <c r="BY13" s="31"/>
      <c r="BZ13" s="31"/>
    </row>
    <row r="14" spans="1:78" ht="13.5" customHeight="1" x14ac:dyDescent="0.2">
      <c r="A14" s="2"/>
      <c r="B14" s="32" t="s">
        <v>28</v>
      </c>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4"/>
      <c r="BK14" s="2"/>
      <c r="BL14" s="38" t="s">
        <v>40</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44" t="s">
        <v>115</v>
      </c>
      <c r="BM16" s="45"/>
      <c r="BN16" s="45"/>
      <c r="BO16" s="45"/>
      <c r="BP16" s="45"/>
      <c r="BQ16" s="45"/>
      <c r="BR16" s="45"/>
      <c r="BS16" s="45"/>
      <c r="BT16" s="45"/>
      <c r="BU16" s="45"/>
      <c r="BV16" s="45"/>
      <c r="BW16" s="45"/>
      <c r="BX16" s="45"/>
      <c r="BY16" s="45"/>
      <c r="BZ16" s="4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44"/>
      <c r="BM17" s="45"/>
      <c r="BN17" s="45"/>
      <c r="BO17" s="45"/>
      <c r="BP17" s="45"/>
      <c r="BQ17" s="45"/>
      <c r="BR17" s="45"/>
      <c r="BS17" s="45"/>
      <c r="BT17" s="45"/>
      <c r="BU17" s="45"/>
      <c r="BV17" s="45"/>
      <c r="BW17" s="45"/>
      <c r="BX17" s="45"/>
      <c r="BY17" s="45"/>
      <c r="BZ17" s="4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44"/>
      <c r="BM18" s="45"/>
      <c r="BN18" s="45"/>
      <c r="BO18" s="45"/>
      <c r="BP18" s="45"/>
      <c r="BQ18" s="45"/>
      <c r="BR18" s="45"/>
      <c r="BS18" s="45"/>
      <c r="BT18" s="45"/>
      <c r="BU18" s="45"/>
      <c r="BV18" s="45"/>
      <c r="BW18" s="45"/>
      <c r="BX18" s="45"/>
      <c r="BY18" s="45"/>
      <c r="BZ18" s="4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44"/>
      <c r="BM19" s="45"/>
      <c r="BN19" s="45"/>
      <c r="BO19" s="45"/>
      <c r="BP19" s="45"/>
      <c r="BQ19" s="45"/>
      <c r="BR19" s="45"/>
      <c r="BS19" s="45"/>
      <c r="BT19" s="45"/>
      <c r="BU19" s="45"/>
      <c r="BV19" s="45"/>
      <c r="BW19" s="45"/>
      <c r="BX19" s="45"/>
      <c r="BY19" s="45"/>
      <c r="BZ19" s="4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44"/>
      <c r="BM20" s="45"/>
      <c r="BN20" s="45"/>
      <c r="BO20" s="45"/>
      <c r="BP20" s="45"/>
      <c r="BQ20" s="45"/>
      <c r="BR20" s="45"/>
      <c r="BS20" s="45"/>
      <c r="BT20" s="45"/>
      <c r="BU20" s="45"/>
      <c r="BV20" s="45"/>
      <c r="BW20" s="45"/>
      <c r="BX20" s="45"/>
      <c r="BY20" s="45"/>
      <c r="BZ20" s="4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44"/>
      <c r="BM21" s="45"/>
      <c r="BN21" s="45"/>
      <c r="BO21" s="45"/>
      <c r="BP21" s="45"/>
      <c r="BQ21" s="45"/>
      <c r="BR21" s="45"/>
      <c r="BS21" s="45"/>
      <c r="BT21" s="45"/>
      <c r="BU21" s="45"/>
      <c r="BV21" s="45"/>
      <c r="BW21" s="45"/>
      <c r="BX21" s="45"/>
      <c r="BY21" s="45"/>
      <c r="BZ21" s="4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44"/>
      <c r="BM22" s="45"/>
      <c r="BN22" s="45"/>
      <c r="BO22" s="45"/>
      <c r="BP22" s="45"/>
      <c r="BQ22" s="45"/>
      <c r="BR22" s="45"/>
      <c r="BS22" s="45"/>
      <c r="BT22" s="45"/>
      <c r="BU22" s="45"/>
      <c r="BV22" s="45"/>
      <c r="BW22" s="45"/>
      <c r="BX22" s="45"/>
      <c r="BY22" s="45"/>
      <c r="BZ22" s="4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44"/>
      <c r="BM23" s="45"/>
      <c r="BN23" s="45"/>
      <c r="BO23" s="45"/>
      <c r="BP23" s="45"/>
      <c r="BQ23" s="45"/>
      <c r="BR23" s="45"/>
      <c r="BS23" s="45"/>
      <c r="BT23" s="45"/>
      <c r="BU23" s="45"/>
      <c r="BV23" s="45"/>
      <c r="BW23" s="45"/>
      <c r="BX23" s="45"/>
      <c r="BY23" s="45"/>
      <c r="BZ23" s="4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44"/>
      <c r="BM24" s="45"/>
      <c r="BN24" s="45"/>
      <c r="BO24" s="45"/>
      <c r="BP24" s="45"/>
      <c r="BQ24" s="45"/>
      <c r="BR24" s="45"/>
      <c r="BS24" s="45"/>
      <c r="BT24" s="45"/>
      <c r="BU24" s="45"/>
      <c r="BV24" s="45"/>
      <c r="BW24" s="45"/>
      <c r="BX24" s="45"/>
      <c r="BY24" s="45"/>
      <c r="BZ24" s="4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44"/>
      <c r="BM25" s="45"/>
      <c r="BN25" s="45"/>
      <c r="BO25" s="45"/>
      <c r="BP25" s="45"/>
      <c r="BQ25" s="45"/>
      <c r="BR25" s="45"/>
      <c r="BS25" s="45"/>
      <c r="BT25" s="45"/>
      <c r="BU25" s="45"/>
      <c r="BV25" s="45"/>
      <c r="BW25" s="45"/>
      <c r="BX25" s="45"/>
      <c r="BY25" s="45"/>
      <c r="BZ25" s="4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44"/>
      <c r="BM26" s="45"/>
      <c r="BN26" s="45"/>
      <c r="BO26" s="45"/>
      <c r="BP26" s="45"/>
      <c r="BQ26" s="45"/>
      <c r="BR26" s="45"/>
      <c r="BS26" s="45"/>
      <c r="BT26" s="45"/>
      <c r="BU26" s="45"/>
      <c r="BV26" s="45"/>
      <c r="BW26" s="45"/>
      <c r="BX26" s="45"/>
      <c r="BY26" s="45"/>
      <c r="BZ26" s="4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44"/>
      <c r="BM27" s="45"/>
      <c r="BN27" s="45"/>
      <c r="BO27" s="45"/>
      <c r="BP27" s="45"/>
      <c r="BQ27" s="45"/>
      <c r="BR27" s="45"/>
      <c r="BS27" s="45"/>
      <c r="BT27" s="45"/>
      <c r="BU27" s="45"/>
      <c r="BV27" s="45"/>
      <c r="BW27" s="45"/>
      <c r="BX27" s="45"/>
      <c r="BY27" s="45"/>
      <c r="BZ27" s="4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44"/>
      <c r="BM28" s="45"/>
      <c r="BN28" s="45"/>
      <c r="BO28" s="45"/>
      <c r="BP28" s="45"/>
      <c r="BQ28" s="45"/>
      <c r="BR28" s="45"/>
      <c r="BS28" s="45"/>
      <c r="BT28" s="45"/>
      <c r="BU28" s="45"/>
      <c r="BV28" s="45"/>
      <c r="BW28" s="45"/>
      <c r="BX28" s="45"/>
      <c r="BY28" s="45"/>
      <c r="BZ28" s="4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44"/>
      <c r="BM29" s="45"/>
      <c r="BN29" s="45"/>
      <c r="BO29" s="45"/>
      <c r="BP29" s="45"/>
      <c r="BQ29" s="45"/>
      <c r="BR29" s="45"/>
      <c r="BS29" s="45"/>
      <c r="BT29" s="45"/>
      <c r="BU29" s="45"/>
      <c r="BV29" s="45"/>
      <c r="BW29" s="45"/>
      <c r="BX29" s="45"/>
      <c r="BY29" s="45"/>
      <c r="BZ29" s="4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44"/>
      <c r="BM30" s="45"/>
      <c r="BN30" s="45"/>
      <c r="BO30" s="45"/>
      <c r="BP30" s="45"/>
      <c r="BQ30" s="45"/>
      <c r="BR30" s="45"/>
      <c r="BS30" s="45"/>
      <c r="BT30" s="45"/>
      <c r="BU30" s="45"/>
      <c r="BV30" s="45"/>
      <c r="BW30" s="45"/>
      <c r="BX30" s="45"/>
      <c r="BY30" s="45"/>
      <c r="BZ30" s="4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44"/>
      <c r="BM31" s="45"/>
      <c r="BN31" s="45"/>
      <c r="BO31" s="45"/>
      <c r="BP31" s="45"/>
      <c r="BQ31" s="45"/>
      <c r="BR31" s="45"/>
      <c r="BS31" s="45"/>
      <c r="BT31" s="45"/>
      <c r="BU31" s="45"/>
      <c r="BV31" s="45"/>
      <c r="BW31" s="45"/>
      <c r="BX31" s="45"/>
      <c r="BY31" s="45"/>
      <c r="BZ31" s="4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44"/>
      <c r="BM32" s="45"/>
      <c r="BN32" s="45"/>
      <c r="BO32" s="45"/>
      <c r="BP32" s="45"/>
      <c r="BQ32" s="45"/>
      <c r="BR32" s="45"/>
      <c r="BS32" s="45"/>
      <c r="BT32" s="45"/>
      <c r="BU32" s="45"/>
      <c r="BV32" s="45"/>
      <c r="BW32" s="45"/>
      <c r="BX32" s="45"/>
      <c r="BY32" s="45"/>
      <c r="BZ32" s="4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44"/>
      <c r="BM33" s="45"/>
      <c r="BN33" s="45"/>
      <c r="BO33" s="45"/>
      <c r="BP33" s="45"/>
      <c r="BQ33" s="45"/>
      <c r="BR33" s="45"/>
      <c r="BS33" s="45"/>
      <c r="BT33" s="45"/>
      <c r="BU33" s="45"/>
      <c r="BV33" s="45"/>
      <c r="BW33" s="45"/>
      <c r="BX33" s="45"/>
      <c r="BY33" s="45"/>
      <c r="BZ33" s="46"/>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44"/>
      <c r="BM34" s="45"/>
      <c r="BN34" s="45"/>
      <c r="BO34" s="45"/>
      <c r="BP34" s="45"/>
      <c r="BQ34" s="45"/>
      <c r="BR34" s="45"/>
      <c r="BS34" s="45"/>
      <c r="BT34" s="45"/>
      <c r="BU34" s="45"/>
      <c r="BV34" s="45"/>
      <c r="BW34" s="45"/>
      <c r="BX34" s="45"/>
      <c r="BY34" s="45"/>
      <c r="BZ34" s="46"/>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44"/>
      <c r="BM35" s="45"/>
      <c r="BN35" s="45"/>
      <c r="BO35" s="45"/>
      <c r="BP35" s="45"/>
      <c r="BQ35" s="45"/>
      <c r="BR35" s="45"/>
      <c r="BS35" s="45"/>
      <c r="BT35" s="45"/>
      <c r="BU35" s="45"/>
      <c r="BV35" s="45"/>
      <c r="BW35" s="45"/>
      <c r="BX35" s="45"/>
      <c r="BY35" s="45"/>
      <c r="BZ35" s="4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44"/>
      <c r="BM36" s="45"/>
      <c r="BN36" s="45"/>
      <c r="BO36" s="45"/>
      <c r="BP36" s="45"/>
      <c r="BQ36" s="45"/>
      <c r="BR36" s="45"/>
      <c r="BS36" s="45"/>
      <c r="BT36" s="45"/>
      <c r="BU36" s="45"/>
      <c r="BV36" s="45"/>
      <c r="BW36" s="45"/>
      <c r="BX36" s="45"/>
      <c r="BY36" s="45"/>
      <c r="BZ36" s="4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44"/>
      <c r="BM37" s="45"/>
      <c r="BN37" s="45"/>
      <c r="BO37" s="45"/>
      <c r="BP37" s="45"/>
      <c r="BQ37" s="45"/>
      <c r="BR37" s="45"/>
      <c r="BS37" s="45"/>
      <c r="BT37" s="45"/>
      <c r="BU37" s="45"/>
      <c r="BV37" s="45"/>
      <c r="BW37" s="45"/>
      <c r="BX37" s="45"/>
      <c r="BY37" s="45"/>
      <c r="BZ37" s="4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44"/>
      <c r="BM38" s="45"/>
      <c r="BN38" s="45"/>
      <c r="BO38" s="45"/>
      <c r="BP38" s="45"/>
      <c r="BQ38" s="45"/>
      <c r="BR38" s="45"/>
      <c r="BS38" s="45"/>
      <c r="BT38" s="45"/>
      <c r="BU38" s="45"/>
      <c r="BV38" s="45"/>
      <c r="BW38" s="45"/>
      <c r="BX38" s="45"/>
      <c r="BY38" s="45"/>
      <c r="BZ38" s="4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44"/>
      <c r="BM39" s="45"/>
      <c r="BN39" s="45"/>
      <c r="BO39" s="45"/>
      <c r="BP39" s="45"/>
      <c r="BQ39" s="45"/>
      <c r="BR39" s="45"/>
      <c r="BS39" s="45"/>
      <c r="BT39" s="45"/>
      <c r="BU39" s="45"/>
      <c r="BV39" s="45"/>
      <c r="BW39" s="45"/>
      <c r="BX39" s="45"/>
      <c r="BY39" s="45"/>
      <c r="BZ39" s="4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44"/>
      <c r="BM40" s="45"/>
      <c r="BN40" s="45"/>
      <c r="BO40" s="45"/>
      <c r="BP40" s="45"/>
      <c r="BQ40" s="45"/>
      <c r="BR40" s="45"/>
      <c r="BS40" s="45"/>
      <c r="BT40" s="45"/>
      <c r="BU40" s="45"/>
      <c r="BV40" s="45"/>
      <c r="BW40" s="45"/>
      <c r="BX40" s="45"/>
      <c r="BY40" s="45"/>
      <c r="BZ40" s="4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44"/>
      <c r="BM41" s="45"/>
      <c r="BN41" s="45"/>
      <c r="BO41" s="45"/>
      <c r="BP41" s="45"/>
      <c r="BQ41" s="45"/>
      <c r="BR41" s="45"/>
      <c r="BS41" s="45"/>
      <c r="BT41" s="45"/>
      <c r="BU41" s="45"/>
      <c r="BV41" s="45"/>
      <c r="BW41" s="45"/>
      <c r="BX41" s="45"/>
      <c r="BY41" s="45"/>
      <c r="BZ41" s="4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44"/>
      <c r="BM42" s="45"/>
      <c r="BN42" s="45"/>
      <c r="BO42" s="45"/>
      <c r="BP42" s="45"/>
      <c r="BQ42" s="45"/>
      <c r="BR42" s="45"/>
      <c r="BS42" s="45"/>
      <c r="BT42" s="45"/>
      <c r="BU42" s="45"/>
      <c r="BV42" s="45"/>
      <c r="BW42" s="45"/>
      <c r="BX42" s="45"/>
      <c r="BY42" s="45"/>
      <c r="BZ42" s="4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44"/>
      <c r="BM43" s="45"/>
      <c r="BN43" s="45"/>
      <c r="BO43" s="45"/>
      <c r="BP43" s="45"/>
      <c r="BQ43" s="45"/>
      <c r="BR43" s="45"/>
      <c r="BS43" s="45"/>
      <c r="BT43" s="45"/>
      <c r="BU43" s="45"/>
      <c r="BV43" s="45"/>
      <c r="BW43" s="45"/>
      <c r="BX43" s="45"/>
      <c r="BY43" s="45"/>
      <c r="BZ43" s="4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47"/>
      <c r="BM44" s="48"/>
      <c r="BN44" s="48"/>
      <c r="BO44" s="48"/>
      <c r="BP44" s="48"/>
      <c r="BQ44" s="48"/>
      <c r="BR44" s="48"/>
      <c r="BS44" s="48"/>
      <c r="BT44" s="48"/>
      <c r="BU44" s="48"/>
      <c r="BV44" s="48"/>
      <c r="BW44" s="48"/>
      <c r="BX44" s="48"/>
      <c r="BY44" s="48"/>
      <c r="BZ44" s="4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38" t="s">
        <v>41</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50" t="s">
        <v>113</v>
      </c>
      <c r="BM47" s="51"/>
      <c r="BN47" s="51"/>
      <c r="BO47" s="51"/>
      <c r="BP47" s="51"/>
      <c r="BQ47" s="51"/>
      <c r="BR47" s="51"/>
      <c r="BS47" s="51"/>
      <c r="BT47" s="51"/>
      <c r="BU47" s="51"/>
      <c r="BV47" s="51"/>
      <c r="BW47" s="51"/>
      <c r="BX47" s="51"/>
      <c r="BY47" s="51"/>
      <c r="BZ47" s="5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50"/>
      <c r="BM48" s="51"/>
      <c r="BN48" s="51"/>
      <c r="BO48" s="51"/>
      <c r="BP48" s="51"/>
      <c r="BQ48" s="51"/>
      <c r="BR48" s="51"/>
      <c r="BS48" s="51"/>
      <c r="BT48" s="51"/>
      <c r="BU48" s="51"/>
      <c r="BV48" s="51"/>
      <c r="BW48" s="51"/>
      <c r="BX48" s="51"/>
      <c r="BY48" s="51"/>
      <c r="BZ48" s="5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50"/>
      <c r="BM49" s="51"/>
      <c r="BN49" s="51"/>
      <c r="BO49" s="51"/>
      <c r="BP49" s="51"/>
      <c r="BQ49" s="51"/>
      <c r="BR49" s="51"/>
      <c r="BS49" s="51"/>
      <c r="BT49" s="51"/>
      <c r="BU49" s="51"/>
      <c r="BV49" s="51"/>
      <c r="BW49" s="51"/>
      <c r="BX49" s="51"/>
      <c r="BY49" s="51"/>
      <c r="BZ49" s="5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50"/>
      <c r="BM50" s="51"/>
      <c r="BN50" s="51"/>
      <c r="BO50" s="51"/>
      <c r="BP50" s="51"/>
      <c r="BQ50" s="51"/>
      <c r="BR50" s="51"/>
      <c r="BS50" s="51"/>
      <c r="BT50" s="51"/>
      <c r="BU50" s="51"/>
      <c r="BV50" s="51"/>
      <c r="BW50" s="51"/>
      <c r="BX50" s="51"/>
      <c r="BY50" s="51"/>
      <c r="BZ50" s="5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50"/>
      <c r="BM51" s="51"/>
      <c r="BN51" s="51"/>
      <c r="BO51" s="51"/>
      <c r="BP51" s="51"/>
      <c r="BQ51" s="51"/>
      <c r="BR51" s="51"/>
      <c r="BS51" s="51"/>
      <c r="BT51" s="51"/>
      <c r="BU51" s="51"/>
      <c r="BV51" s="51"/>
      <c r="BW51" s="51"/>
      <c r="BX51" s="51"/>
      <c r="BY51" s="51"/>
      <c r="BZ51" s="5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50"/>
      <c r="BM52" s="51"/>
      <c r="BN52" s="51"/>
      <c r="BO52" s="51"/>
      <c r="BP52" s="51"/>
      <c r="BQ52" s="51"/>
      <c r="BR52" s="51"/>
      <c r="BS52" s="51"/>
      <c r="BT52" s="51"/>
      <c r="BU52" s="51"/>
      <c r="BV52" s="51"/>
      <c r="BW52" s="51"/>
      <c r="BX52" s="51"/>
      <c r="BY52" s="51"/>
      <c r="BZ52" s="5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50"/>
      <c r="BM53" s="51"/>
      <c r="BN53" s="51"/>
      <c r="BO53" s="51"/>
      <c r="BP53" s="51"/>
      <c r="BQ53" s="51"/>
      <c r="BR53" s="51"/>
      <c r="BS53" s="51"/>
      <c r="BT53" s="51"/>
      <c r="BU53" s="51"/>
      <c r="BV53" s="51"/>
      <c r="BW53" s="51"/>
      <c r="BX53" s="51"/>
      <c r="BY53" s="51"/>
      <c r="BZ53" s="5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50"/>
      <c r="BM54" s="51"/>
      <c r="BN54" s="51"/>
      <c r="BO54" s="51"/>
      <c r="BP54" s="51"/>
      <c r="BQ54" s="51"/>
      <c r="BR54" s="51"/>
      <c r="BS54" s="51"/>
      <c r="BT54" s="51"/>
      <c r="BU54" s="51"/>
      <c r="BV54" s="51"/>
      <c r="BW54" s="51"/>
      <c r="BX54" s="51"/>
      <c r="BY54" s="51"/>
      <c r="BZ54" s="5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50"/>
      <c r="BM55" s="51"/>
      <c r="BN55" s="51"/>
      <c r="BO55" s="51"/>
      <c r="BP55" s="51"/>
      <c r="BQ55" s="51"/>
      <c r="BR55" s="51"/>
      <c r="BS55" s="51"/>
      <c r="BT55" s="51"/>
      <c r="BU55" s="51"/>
      <c r="BV55" s="51"/>
      <c r="BW55" s="51"/>
      <c r="BX55" s="51"/>
      <c r="BY55" s="51"/>
      <c r="BZ55" s="52"/>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50"/>
      <c r="BM56" s="51"/>
      <c r="BN56" s="51"/>
      <c r="BO56" s="51"/>
      <c r="BP56" s="51"/>
      <c r="BQ56" s="51"/>
      <c r="BR56" s="51"/>
      <c r="BS56" s="51"/>
      <c r="BT56" s="51"/>
      <c r="BU56" s="51"/>
      <c r="BV56" s="51"/>
      <c r="BW56" s="51"/>
      <c r="BX56" s="51"/>
      <c r="BY56" s="51"/>
      <c r="BZ56" s="52"/>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50"/>
      <c r="BM57" s="51"/>
      <c r="BN57" s="51"/>
      <c r="BO57" s="51"/>
      <c r="BP57" s="51"/>
      <c r="BQ57" s="51"/>
      <c r="BR57" s="51"/>
      <c r="BS57" s="51"/>
      <c r="BT57" s="51"/>
      <c r="BU57" s="51"/>
      <c r="BV57" s="51"/>
      <c r="BW57" s="51"/>
      <c r="BX57" s="51"/>
      <c r="BY57" s="51"/>
      <c r="BZ57" s="52"/>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50"/>
      <c r="BM58" s="51"/>
      <c r="BN58" s="51"/>
      <c r="BO58" s="51"/>
      <c r="BP58" s="51"/>
      <c r="BQ58" s="51"/>
      <c r="BR58" s="51"/>
      <c r="BS58" s="51"/>
      <c r="BT58" s="51"/>
      <c r="BU58" s="51"/>
      <c r="BV58" s="51"/>
      <c r="BW58" s="51"/>
      <c r="BX58" s="51"/>
      <c r="BY58" s="51"/>
      <c r="BZ58" s="52"/>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50"/>
      <c r="BM59" s="51"/>
      <c r="BN59" s="51"/>
      <c r="BO59" s="51"/>
      <c r="BP59" s="51"/>
      <c r="BQ59" s="51"/>
      <c r="BR59" s="51"/>
      <c r="BS59" s="51"/>
      <c r="BT59" s="51"/>
      <c r="BU59" s="51"/>
      <c r="BV59" s="51"/>
      <c r="BW59" s="51"/>
      <c r="BX59" s="51"/>
      <c r="BY59" s="51"/>
      <c r="BZ59" s="52"/>
    </row>
    <row r="60" spans="1:78" ht="13.5" customHeight="1" x14ac:dyDescent="0.2">
      <c r="A60" s="2"/>
      <c r="B60" s="35" t="s">
        <v>12</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50"/>
      <c r="BM60" s="51"/>
      <c r="BN60" s="51"/>
      <c r="BO60" s="51"/>
      <c r="BP60" s="51"/>
      <c r="BQ60" s="51"/>
      <c r="BR60" s="51"/>
      <c r="BS60" s="51"/>
      <c r="BT60" s="51"/>
      <c r="BU60" s="51"/>
      <c r="BV60" s="51"/>
      <c r="BW60" s="51"/>
      <c r="BX60" s="51"/>
      <c r="BY60" s="51"/>
      <c r="BZ60" s="52"/>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50"/>
      <c r="BM61" s="51"/>
      <c r="BN61" s="51"/>
      <c r="BO61" s="51"/>
      <c r="BP61" s="51"/>
      <c r="BQ61" s="51"/>
      <c r="BR61" s="51"/>
      <c r="BS61" s="51"/>
      <c r="BT61" s="51"/>
      <c r="BU61" s="51"/>
      <c r="BV61" s="51"/>
      <c r="BW61" s="51"/>
      <c r="BX61" s="51"/>
      <c r="BY61" s="51"/>
      <c r="BZ61" s="5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50"/>
      <c r="BM62" s="51"/>
      <c r="BN62" s="51"/>
      <c r="BO62" s="51"/>
      <c r="BP62" s="51"/>
      <c r="BQ62" s="51"/>
      <c r="BR62" s="51"/>
      <c r="BS62" s="51"/>
      <c r="BT62" s="51"/>
      <c r="BU62" s="51"/>
      <c r="BV62" s="51"/>
      <c r="BW62" s="51"/>
      <c r="BX62" s="51"/>
      <c r="BY62" s="51"/>
      <c r="BZ62" s="5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53"/>
      <c r="BM63" s="54"/>
      <c r="BN63" s="54"/>
      <c r="BO63" s="54"/>
      <c r="BP63" s="54"/>
      <c r="BQ63" s="54"/>
      <c r="BR63" s="54"/>
      <c r="BS63" s="54"/>
      <c r="BT63" s="54"/>
      <c r="BU63" s="54"/>
      <c r="BV63" s="54"/>
      <c r="BW63" s="54"/>
      <c r="BX63" s="54"/>
      <c r="BY63" s="54"/>
      <c r="BZ63" s="5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38" t="s">
        <v>13</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50" t="s">
        <v>114</v>
      </c>
      <c r="BM66" s="51"/>
      <c r="BN66" s="51"/>
      <c r="BO66" s="51"/>
      <c r="BP66" s="51"/>
      <c r="BQ66" s="51"/>
      <c r="BR66" s="51"/>
      <c r="BS66" s="51"/>
      <c r="BT66" s="51"/>
      <c r="BU66" s="51"/>
      <c r="BV66" s="51"/>
      <c r="BW66" s="51"/>
      <c r="BX66" s="51"/>
      <c r="BY66" s="51"/>
      <c r="BZ66" s="5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50"/>
      <c r="BM67" s="51"/>
      <c r="BN67" s="51"/>
      <c r="BO67" s="51"/>
      <c r="BP67" s="51"/>
      <c r="BQ67" s="51"/>
      <c r="BR67" s="51"/>
      <c r="BS67" s="51"/>
      <c r="BT67" s="51"/>
      <c r="BU67" s="51"/>
      <c r="BV67" s="51"/>
      <c r="BW67" s="51"/>
      <c r="BX67" s="51"/>
      <c r="BY67" s="51"/>
      <c r="BZ67" s="5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50"/>
      <c r="BM68" s="51"/>
      <c r="BN68" s="51"/>
      <c r="BO68" s="51"/>
      <c r="BP68" s="51"/>
      <c r="BQ68" s="51"/>
      <c r="BR68" s="51"/>
      <c r="BS68" s="51"/>
      <c r="BT68" s="51"/>
      <c r="BU68" s="51"/>
      <c r="BV68" s="51"/>
      <c r="BW68" s="51"/>
      <c r="BX68" s="51"/>
      <c r="BY68" s="51"/>
      <c r="BZ68" s="5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50"/>
      <c r="BM69" s="51"/>
      <c r="BN69" s="51"/>
      <c r="BO69" s="51"/>
      <c r="BP69" s="51"/>
      <c r="BQ69" s="51"/>
      <c r="BR69" s="51"/>
      <c r="BS69" s="51"/>
      <c r="BT69" s="51"/>
      <c r="BU69" s="51"/>
      <c r="BV69" s="51"/>
      <c r="BW69" s="51"/>
      <c r="BX69" s="51"/>
      <c r="BY69" s="51"/>
      <c r="BZ69" s="5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50"/>
      <c r="BM70" s="51"/>
      <c r="BN70" s="51"/>
      <c r="BO70" s="51"/>
      <c r="BP70" s="51"/>
      <c r="BQ70" s="51"/>
      <c r="BR70" s="51"/>
      <c r="BS70" s="51"/>
      <c r="BT70" s="51"/>
      <c r="BU70" s="51"/>
      <c r="BV70" s="51"/>
      <c r="BW70" s="51"/>
      <c r="BX70" s="51"/>
      <c r="BY70" s="51"/>
      <c r="BZ70" s="5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50"/>
      <c r="BM71" s="51"/>
      <c r="BN71" s="51"/>
      <c r="BO71" s="51"/>
      <c r="BP71" s="51"/>
      <c r="BQ71" s="51"/>
      <c r="BR71" s="51"/>
      <c r="BS71" s="51"/>
      <c r="BT71" s="51"/>
      <c r="BU71" s="51"/>
      <c r="BV71" s="51"/>
      <c r="BW71" s="51"/>
      <c r="BX71" s="51"/>
      <c r="BY71" s="51"/>
      <c r="BZ71" s="5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50"/>
      <c r="BM72" s="51"/>
      <c r="BN72" s="51"/>
      <c r="BO72" s="51"/>
      <c r="BP72" s="51"/>
      <c r="BQ72" s="51"/>
      <c r="BR72" s="51"/>
      <c r="BS72" s="51"/>
      <c r="BT72" s="51"/>
      <c r="BU72" s="51"/>
      <c r="BV72" s="51"/>
      <c r="BW72" s="51"/>
      <c r="BX72" s="51"/>
      <c r="BY72" s="51"/>
      <c r="BZ72" s="5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50"/>
      <c r="BM73" s="51"/>
      <c r="BN73" s="51"/>
      <c r="BO73" s="51"/>
      <c r="BP73" s="51"/>
      <c r="BQ73" s="51"/>
      <c r="BR73" s="51"/>
      <c r="BS73" s="51"/>
      <c r="BT73" s="51"/>
      <c r="BU73" s="51"/>
      <c r="BV73" s="51"/>
      <c r="BW73" s="51"/>
      <c r="BX73" s="51"/>
      <c r="BY73" s="51"/>
      <c r="BZ73" s="5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50"/>
      <c r="BM74" s="51"/>
      <c r="BN74" s="51"/>
      <c r="BO74" s="51"/>
      <c r="BP74" s="51"/>
      <c r="BQ74" s="51"/>
      <c r="BR74" s="51"/>
      <c r="BS74" s="51"/>
      <c r="BT74" s="51"/>
      <c r="BU74" s="51"/>
      <c r="BV74" s="51"/>
      <c r="BW74" s="51"/>
      <c r="BX74" s="51"/>
      <c r="BY74" s="51"/>
      <c r="BZ74" s="5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50"/>
      <c r="BM75" s="51"/>
      <c r="BN75" s="51"/>
      <c r="BO75" s="51"/>
      <c r="BP75" s="51"/>
      <c r="BQ75" s="51"/>
      <c r="BR75" s="51"/>
      <c r="BS75" s="51"/>
      <c r="BT75" s="51"/>
      <c r="BU75" s="51"/>
      <c r="BV75" s="51"/>
      <c r="BW75" s="51"/>
      <c r="BX75" s="51"/>
      <c r="BY75" s="51"/>
      <c r="BZ75" s="5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50"/>
      <c r="BM76" s="51"/>
      <c r="BN76" s="51"/>
      <c r="BO76" s="51"/>
      <c r="BP76" s="51"/>
      <c r="BQ76" s="51"/>
      <c r="BR76" s="51"/>
      <c r="BS76" s="51"/>
      <c r="BT76" s="51"/>
      <c r="BU76" s="51"/>
      <c r="BV76" s="51"/>
      <c r="BW76" s="51"/>
      <c r="BX76" s="51"/>
      <c r="BY76" s="51"/>
      <c r="BZ76" s="5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50"/>
      <c r="BM77" s="51"/>
      <c r="BN77" s="51"/>
      <c r="BO77" s="51"/>
      <c r="BP77" s="51"/>
      <c r="BQ77" s="51"/>
      <c r="BR77" s="51"/>
      <c r="BS77" s="51"/>
      <c r="BT77" s="51"/>
      <c r="BU77" s="51"/>
      <c r="BV77" s="51"/>
      <c r="BW77" s="51"/>
      <c r="BX77" s="51"/>
      <c r="BY77" s="51"/>
      <c r="BZ77" s="5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50"/>
      <c r="BM78" s="51"/>
      <c r="BN78" s="51"/>
      <c r="BO78" s="51"/>
      <c r="BP78" s="51"/>
      <c r="BQ78" s="51"/>
      <c r="BR78" s="51"/>
      <c r="BS78" s="51"/>
      <c r="BT78" s="51"/>
      <c r="BU78" s="51"/>
      <c r="BV78" s="51"/>
      <c r="BW78" s="51"/>
      <c r="BX78" s="51"/>
      <c r="BY78" s="51"/>
      <c r="BZ78" s="52"/>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50"/>
      <c r="BM79" s="51"/>
      <c r="BN79" s="51"/>
      <c r="BO79" s="51"/>
      <c r="BP79" s="51"/>
      <c r="BQ79" s="51"/>
      <c r="BR79" s="51"/>
      <c r="BS79" s="51"/>
      <c r="BT79" s="51"/>
      <c r="BU79" s="51"/>
      <c r="BV79" s="51"/>
      <c r="BW79" s="51"/>
      <c r="BX79" s="51"/>
      <c r="BY79" s="51"/>
      <c r="BZ79" s="52"/>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50"/>
      <c r="BM80" s="51"/>
      <c r="BN80" s="51"/>
      <c r="BO80" s="51"/>
      <c r="BP80" s="51"/>
      <c r="BQ80" s="51"/>
      <c r="BR80" s="51"/>
      <c r="BS80" s="51"/>
      <c r="BT80" s="51"/>
      <c r="BU80" s="51"/>
      <c r="BV80" s="51"/>
      <c r="BW80" s="51"/>
      <c r="BX80" s="51"/>
      <c r="BY80" s="51"/>
      <c r="BZ80" s="52"/>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50"/>
      <c r="BM81" s="51"/>
      <c r="BN81" s="51"/>
      <c r="BO81" s="51"/>
      <c r="BP81" s="51"/>
      <c r="BQ81" s="51"/>
      <c r="BR81" s="51"/>
      <c r="BS81" s="51"/>
      <c r="BT81" s="51"/>
      <c r="BU81" s="51"/>
      <c r="BV81" s="51"/>
      <c r="BW81" s="51"/>
      <c r="BX81" s="51"/>
      <c r="BY81" s="51"/>
      <c r="BZ81" s="52"/>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53"/>
      <c r="BM82" s="54"/>
      <c r="BN82" s="54"/>
      <c r="BO82" s="54"/>
      <c r="BP82" s="54"/>
      <c r="BQ82" s="54"/>
      <c r="BR82" s="54"/>
      <c r="BS82" s="54"/>
      <c r="BT82" s="54"/>
      <c r="BU82" s="54"/>
      <c r="BV82" s="54"/>
      <c r="BW82" s="54"/>
      <c r="BX82" s="54"/>
      <c r="BY82" s="54"/>
      <c r="BZ82" s="55"/>
    </row>
    <row r="83" spans="1:78" x14ac:dyDescent="0.2">
      <c r="C83" s="28" t="s">
        <v>43</v>
      </c>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row>
    <row r="84" spans="1:78" x14ac:dyDescent="0.2">
      <c r="C84" s="2"/>
    </row>
    <row r="85" spans="1:78" hidden="1" x14ac:dyDescent="0.2">
      <c r="B85" s="6" t="s">
        <v>44</v>
      </c>
      <c r="C85" s="6"/>
      <c r="D85" s="6"/>
      <c r="E85" s="6" t="s">
        <v>45</v>
      </c>
      <c r="F85" s="6" t="s">
        <v>47</v>
      </c>
      <c r="G85" s="6" t="s">
        <v>48</v>
      </c>
      <c r="H85" s="6" t="s">
        <v>42</v>
      </c>
      <c r="I85" s="6" t="s">
        <v>14</v>
      </c>
      <c r="J85" s="6" t="s">
        <v>49</v>
      </c>
      <c r="K85" s="6" t="s">
        <v>50</v>
      </c>
      <c r="L85" s="6" t="s">
        <v>1</v>
      </c>
      <c r="M85" s="6" t="s">
        <v>35</v>
      </c>
      <c r="N85" s="6" t="s">
        <v>51</v>
      </c>
      <c r="O85" s="6" t="s">
        <v>52</v>
      </c>
    </row>
    <row r="86" spans="1:78" hidden="1" x14ac:dyDescent="0.2">
      <c r="B86" s="6"/>
      <c r="C86" s="6"/>
      <c r="D86" s="6"/>
      <c r="E86" s="6" t="str">
        <f>データ!AI6</f>
        <v/>
      </c>
      <c r="F86" s="6" t="s">
        <v>39</v>
      </c>
      <c r="G86" s="6" t="s">
        <v>39</v>
      </c>
      <c r="H86" s="6" t="str">
        <f>データ!BP6</f>
        <v>【785.10】</v>
      </c>
      <c r="I86" s="6" t="str">
        <f>データ!CA6</f>
        <v>【56.93】</v>
      </c>
      <c r="J86" s="6" t="str">
        <f>データ!CL6</f>
        <v>【271.15】</v>
      </c>
      <c r="K86" s="6" t="str">
        <f>データ!CW6</f>
        <v>【49.87】</v>
      </c>
      <c r="L86" s="6" t="str">
        <f>データ!DH6</f>
        <v>【87.54】</v>
      </c>
      <c r="M86" s="6" t="s">
        <v>39</v>
      </c>
      <c r="N86" s="6" t="s">
        <v>39</v>
      </c>
      <c r="O86" s="6" t="str">
        <f>データ!EO6</f>
        <v>【0.02】</v>
      </c>
    </row>
  </sheetData>
  <sheetProtection algorithmName="SHA-512" hashValue="m6ty0aODKCjEgWKIupWf86aqBafr5EiPR+Cn2Y3JtgldUOOGUduvnx/ImvxeMxluhKqU4y5zgRdk2qyLCLyHzw==" saltValue="d5bdvIjAEPlEl2xMFoVfX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54</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14" t="s">
        <v>56</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5" x14ac:dyDescent="0.2">
      <c r="A3" s="14" t="s">
        <v>20</v>
      </c>
      <c r="B3" s="16" t="s">
        <v>0</v>
      </c>
      <c r="C3" s="16" t="s">
        <v>58</v>
      </c>
      <c r="D3" s="16" t="s">
        <v>59</v>
      </c>
      <c r="E3" s="16" t="s">
        <v>7</v>
      </c>
      <c r="F3" s="16" t="s">
        <v>6</v>
      </c>
      <c r="G3" s="16" t="s">
        <v>25</v>
      </c>
      <c r="H3" s="77" t="s">
        <v>55</v>
      </c>
      <c r="I3" s="78"/>
      <c r="J3" s="78"/>
      <c r="K3" s="78"/>
      <c r="L3" s="78"/>
      <c r="M3" s="78"/>
      <c r="N3" s="78"/>
      <c r="O3" s="78"/>
      <c r="P3" s="78"/>
      <c r="Q3" s="78"/>
      <c r="R3" s="78"/>
      <c r="S3" s="78"/>
      <c r="T3" s="78"/>
      <c r="U3" s="78"/>
      <c r="V3" s="78"/>
      <c r="W3" s="78"/>
      <c r="X3" s="79"/>
      <c r="Y3" s="83"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12</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5" x14ac:dyDescent="0.2">
      <c r="A4" s="14" t="s">
        <v>60</v>
      </c>
      <c r="B4" s="17"/>
      <c r="C4" s="17"/>
      <c r="D4" s="17"/>
      <c r="E4" s="17"/>
      <c r="F4" s="17"/>
      <c r="G4" s="17"/>
      <c r="H4" s="80"/>
      <c r="I4" s="81"/>
      <c r="J4" s="81"/>
      <c r="K4" s="81"/>
      <c r="L4" s="81"/>
      <c r="M4" s="81"/>
      <c r="N4" s="81"/>
      <c r="O4" s="81"/>
      <c r="P4" s="81"/>
      <c r="Q4" s="81"/>
      <c r="R4" s="81"/>
      <c r="S4" s="81"/>
      <c r="T4" s="81"/>
      <c r="U4" s="81"/>
      <c r="V4" s="81"/>
      <c r="W4" s="81"/>
      <c r="X4" s="82"/>
      <c r="Y4" s="84" t="s">
        <v>27</v>
      </c>
      <c r="Z4" s="84"/>
      <c r="AA4" s="84"/>
      <c r="AB4" s="84"/>
      <c r="AC4" s="84"/>
      <c r="AD4" s="84"/>
      <c r="AE4" s="84"/>
      <c r="AF4" s="84"/>
      <c r="AG4" s="84"/>
      <c r="AH4" s="84"/>
      <c r="AI4" s="84"/>
      <c r="AJ4" s="84" t="s">
        <v>46</v>
      </c>
      <c r="AK4" s="84"/>
      <c r="AL4" s="84"/>
      <c r="AM4" s="84"/>
      <c r="AN4" s="84"/>
      <c r="AO4" s="84"/>
      <c r="AP4" s="84"/>
      <c r="AQ4" s="84"/>
      <c r="AR4" s="84"/>
      <c r="AS4" s="84"/>
      <c r="AT4" s="84"/>
      <c r="AU4" s="84" t="s">
        <v>30</v>
      </c>
      <c r="AV4" s="84"/>
      <c r="AW4" s="84"/>
      <c r="AX4" s="84"/>
      <c r="AY4" s="84"/>
      <c r="AZ4" s="84"/>
      <c r="BA4" s="84"/>
      <c r="BB4" s="84"/>
      <c r="BC4" s="84"/>
      <c r="BD4" s="84"/>
      <c r="BE4" s="84"/>
      <c r="BF4" s="84" t="s">
        <v>61</v>
      </c>
      <c r="BG4" s="84"/>
      <c r="BH4" s="84"/>
      <c r="BI4" s="84"/>
      <c r="BJ4" s="84"/>
      <c r="BK4" s="84"/>
      <c r="BL4" s="84"/>
      <c r="BM4" s="84"/>
      <c r="BN4" s="84"/>
      <c r="BO4" s="84"/>
      <c r="BP4" s="84"/>
      <c r="BQ4" s="84" t="s">
        <v>4</v>
      </c>
      <c r="BR4" s="84"/>
      <c r="BS4" s="84"/>
      <c r="BT4" s="84"/>
      <c r="BU4" s="84"/>
      <c r="BV4" s="84"/>
      <c r="BW4" s="84"/>
      <c r="BX4" s="84"/>
      <c r="BY4" s="84"/>
      <c r="BZ4" s="84"/>
      <c r="CA4" s="84"/>
      <c r="CB4" s="84" t="s">
        <v>62</v>
      </c>
      <c r="CC4" s="84"/>
      <c r="CD4" s="84"/>
      <c r="CE4" s="84"/>
      <c r="CF4" s="84"/>
      <c r="CG4" s="84"/>
      <c r="CH4" s="84"/>
      <c r="CI4" s="84"/>
      <c r="CJ4" s="84"/>
      <c r="CK4" s="84"/>
      <c r="CL4" s="84"/>
      <c r="CM4" s="84" t="s">
        <v>63</v>
      </c>
      <c r="CN4" s="84"/>
      <c r="CO4" s="84"/>
      <c r="CP4" s="84"/>
      <c r="CQ4" s="84"/>
      <c r="CR4" s="84"/>
      <c r="CS4" s="84"/>
      <c r="CT4" s="84"/>
      <c r="CU4" s="84"/>
      <c r="CV4" s="84"/>
      <c r="CW4" s="84"/>
      <c r="CX4" s="84" t="s">
        <v>65</v>
      </c>
      <c r="CY4" s="84"/>
      <c r="CZ4" s="84"/>
      <c r="DA4" s="84"/>
      <c r="DB4" s="84"/>
      <c r="DC4" s="84"/>
      <c r="DD4" s="84"/>
      <c r="DE4" s="84"/>
      <c r="DF4" s="84"/>
      <c r="DG4" s="84"/>
      <c r="DH4" s="84"/>
      <c r="DI4" s="84" t="s">
        <v>66</v>
      </c>
      <c r="DJ4" s="84"/>
      <c r="DK4" s="84"/>
      <c r="DL4" s="84"/>
      <c r="DM4" s="84"/>
      <c r="DN4" s="84"/>
      <c r="DO4" s="84"/>
      <c r="DP4" s="84"/>
      <c r="DQ4" s="84"/>
      <c r="DR4" s="84"/>
      <c r="DS4" s="84"/>
      <c r="DT4" s="84" t="s">
        <v>67</v>
      </c>
      <c r="DU4" s="84"/>
      <c r="DV4" s="84"/>
      <c r="DW4" s="84"/>
      <c r="DX4" s="84"/>
      <c r="DY4" s="84"/>
      <c r="DZ4" s="84"/>
      <c r="EA4" s="84"/>
      <c r="EB4" s="84"/>
      <c r="EC4" s="84"/>
      <c r="ED4" s="84"/>
      <c r="EE4" s="84" t="s">
        <v>68</v>
      </c>
      <c r="EF4" s="84"/>
      <c r="EG4" s="84"/>
      <c r="EH4" s="84"/>
      <c r="EI4" s="84"/>
      <c r="EJ4" s="84"/>
      <c r="EK4" s="84"/>
      <c r="EL4" s="84"/>
      <c r="EM4" s="84"/>
      <c r="EN4" s="84"/>
      <c r="EO4" s="84"/>
    </row>
    <row r="5" spans="1:145" x14ac:dyDescent="0.2">
      <c r="A5" s="14" t="s">
        <v>69</v>
      </c>
      <c r="B5" s="18"/>
      <c r="C5" s="18"/>
      <c r="D5" s="18"/>
      <c r="E5" s="18"/>
      <c r="F5" s="18"/>
      <c r="G5" s="18"/>
      <c r="H5" s="22" t="s">
        <v>57</v>
      </c>
      <c r="I5" s="22" t="s">
        <v>70</v>
      </c>
      <c r="J5" s="22" t="s">
        <v>71</v>
      </c>
      <c r="K5" s="22" t="s">
        <v>72</v>
      </c>
      <c r="L5" s="22" t="s">
        <v>73</v>
      </c>
      <c r="M5" s="22" t="s">
        <v>8</v>
      </c>
      <c r="N5" s="22" t="s">
        <v>74</v>
      </c>
      <c r="O5" s="22" t="s">
        <v>75</v>
      </c>
      <c r="P5" s="22" t="s">
        <v>76</v>
      </c>
      <c r="Q5" s="22" t="s">
        <v>77</v>
      </c>
      <c r="R5" s="22" t="s">
        <v>78</v>
      </c>
      <c r="S5" s="22" t="s">
        <v>79</v>
      </c>
      <c r="T5" s="22" t="s">
        <v>80</v>
      </c>
      <c r="U5" s="22" t="s">
        <v>64</v>
      </c>
      <c r="V5" s="22" t="s">
        <v>81</v>
      </c>
      <c r="W5" s="22" t="s">
        <v>82</v>
      </c>
      <c r="X5" s="22" t="s">
        <v>83</v>
      </c>
      <c r="Y5" s="22" t="s">
        <v>84</v>
      </c>
      <c r="Z5" s="22" t="s">
        <v>85</v>
      </c>
      <c r="AA5" s="22" t="s">
        <v>86</v>
      </c>
      <c r="AB5" s="22" t="s">
        <v>87</v>
      </c>
      <c r="AC5" s="22" t="s">
        <v>88</v>
      </c>
      <c r="AD5" s="22" t="s">
        <v>89</v>
      </c>
      <c r="AE5" s="22" t="s">
        <v>91</v>
      </c>
      <c r="AF5" s="22" t="s">
        <v>92</v>
      </c>
      <c r="AG5" s="22" t="s">
        <v>93</v>
      </c>
      <c r="AH5" s="22" t="s">
        <v>94</v>
      </c>
      <c r="AI5" s="22" t="s">
        <v>44</v>
      </c>
      <c r="AJ5" s="22" t="s">
        <v>84</v>
      </c>
      <c r="AK5" s="22" t="s">
        <v>85</v>
      </c>
      <c r="AL5" s="22" t="s">
        <v>86</v>
      </c>
      <c r="AM5" s="22" t="s">
        <v>87</v>
      </c>
      <c r="AN5" s="22" t="s">
        <v>88</v>
      </c>
      <c r="AO5" s="22" t="s">
        <v>89</v>
      </c>
      <c r="AP5" s="22" t="s">
        <v>91</v>
      </c>
      <c r="AQ5" s="22" t="s">
        <v>92</v>
      </c>
      <c r="AR5" s="22" t="s">
        <v>93</v>
      </c>
      <c r="AS5" s="22" t="s">
        <v>94</v>
      </c>
      <c r="AT5" s="22" t="s">
        <v>90</v>
      </c>
      <c r="AU5" s="22" t="s">
        <v>84</v>
      </c>
      <c r="AV5" s="22" t="s">
        <v>85</v>
      </c>
      <c r="AW5" s="22" t="s">
        <v>86</v>
      </c>
      <c r="AX5" s="22" t="s">
        <v>87</v>
      </c>
      <c r="AY5" s="22" t="s">
        <v>88</v>
      </c>
      <c r="AZ5" s="22" t="s">
        <v>89</v>
      </c>
      <c r="BA5" s="22" t="s">
        <v>91</v>
      </c>
      <c r="BB5" s="22" t="s">
        <v>92</v>
      </c>
      <c r="BC5" s="22" t="s">
        <v>93</v>
      </c>
      <c r="BD5" s="22" t="s">
        <v>94</v>
      </c>
      <c r="BE5" s="22" t="s">
        <v>90</v>
      </c>
      <c r="BF5" s="22" t="s">
        <v>84</v>
      </c>
      <c r="BG5" s="22" t="s">
        <v>85</v>
      </c>
      <c r="BH5" s="22" t="s">
        <v>86</v>
      </c>
      <c r="BI5" s="22" t="s">
        <v>87</v>
      </c>
      <c r="BJ5" s="22" t="s">
        <v>88</v>
      </c>
      <c r="BK5" s="22" t="s">
        <v>89</v>
      </c>
      <c r="BL5" s="22" t="s">
        <v>91</v>
      </c>
      <c r="BM5" s="22" t="s">
        <v>92</v>
      </c>
      <c r="BN5" s="22" t="s">
        <v>93</v>
      </c>
      <c r="BO5" s="22" t="s">
        <v>94</v>
      </c>
      <c r="BP5" s="22" t="s">
        <v>90</v>
      </c>
      <c r="BQ5" s="22" t="s">
        <v>84</v>
      </c>
      <c r="BR5" s="22" t="s">
        <v>85</v>
      </c>
      <c r="BS5" s="22" t="s">
        <v>86</v>
      </c>
      <c r="BT5" s="22" t="s">
        <v>87</v>
      </c>
      <c r="BU5" s="22" t="s">
        <v>88</v>
      </c>
      <c r="BV5" s="22" t="s">
        <v>89</v>
      </c>
      <c r="BW5" s="22" t="s">
        <v>91</v>
      </c>
      <c r="BX5" s="22" t="s">
        <v>92</v>
      </c>
      <c r="BY5" s="22" t="s">
        <v>93</v>
      </c>
      <c r="BZ5" s="22" t="s">
        <v>94</v>
      </c>
      <c r="CA5" s="22" t="s">
        <v>90</v>
      </c>
      <c r="CB5" s="22" t="s">
        <v>84</v>
      </c>
      <c r="CC5" s="22" t="s">
        <v>85</v>
      </c>
      <c r="CD5" s="22" t="s">
        <v>86</v>
      </c>
      <c r="CE5" s="22" t="s">
        <v>87</v>
      </c>
      <c r="CF5" s="22" t="s">
        <v>88</v>
      </c>
      <c r="CG5" s="22" t="s">
        <v>89</v>
      </c>
      <c r="CH5" s="22" t="s">
        <v>91</v>
      </c>
      <c r="CI5" s="22" t="s">
        <v>92</v>
      </c>
      <c r="CJ5" s="22" t="s">
        <v>93</v>
      </c>
      <c r="CK5" s="22" t="s">
        <v>94</v>
      </c>
      <c r="CL5" s="22" t="s">
        <v>90</v>
      </c>
      <c r="CM5" s="22" t="s">
        <v>84</v>
      </c>
      <c r="CN5" s="22" t="s">
        <v>85</v>
      </c>
      <c r="CO5" s="22" t="s">
        <v>86</v>
      </c>
      <c r="CP5" s="22" t="s">
        <v>87</v>
      </c>
      <c r="CQ5" s="22" t="s">
        <v>88</v>
      </c>
      <c r="CR5" s="22" t="s">
        <v>89</v>
      </c>
      <c r="CS5" s="22" t="s">
        <v>91</v>
      </c>
      <c r="CT5" s="22" t="s">
        <v>92</v>
      </c>
      <c r="CU5" s="22" t="s">
        <v>93</v>
      </c>
      <c r="CV5" s="22" t="s">
        <v>94</v>
      </c>
      <c r="CW5" s="22" t="s">
        <v>90</v>
      </c>
      <c r="CX5" s="22" t="s">
        <v>84</v>
      </c>
      <c r="CY5" s="22" t="s">
        <v>85</v>
      </c>
      <c r="CZ5" s="22" t="s">
        <v>86</v>
      </c>
      <c r="DA5" s="22" t="s">
        <v>87</v>
      </c>
      <c r="DB5" s="22" t="s">
        <v>88</v>
      </c>
      <c r="DC5" s="22" t="s">
        <v>89</v>
      </c>
      <c r="DD5" s="22" t="s">
        <v>91</v>
      </c>
      <c r="DE5" s="22" t="s">
        <v>92</v>
      </c>
      <c r="DF5" s="22" t="s">
        <v>93</v>
      </c>
      <c r="DG5" s="22" t="s">
        <v>94</v>
      </c>
      <c r="DH5" s="22" t="s">
        <v>90</v>
      </c>
      <c r="DI5" s="22" t="s">
        <v>84</v>
      </c>
      <c r="DJ5" s="22" t="s">
        <v>85</v>
      </c>
      <c r="DK5" s="22" t="s">
        <v>86</v>
      </c>
      <c r="DL5" s="22" t="s">
        <v>87</v>
      </c>
      <c r="DM5" s="22" t="s">
        <v>88</v>
      </c>
      <c r="DN5" s="22" t="s">
        <v>89</v>
      </c>
      <c r="DO5" s="22" t="s">
        <v>91</v>
      </c>
      <c r="DP5" s="22" t="s">
        <v>92</v>
      </c>
      <c r="DQ5" s="22" t="s">
        <v>93</v>
      </c>
      <c r="DR5" s="22" t="s">
        <v>94</v>
      </c>
      <c r="DS5" s="22" t="s">
        <v>90</v>
      </c>
      <c r="DT5" s="22" t="s">
        <v>84</v>
      </c>
      <c r="DU5" s="22" t="s">
        <v>85</v>
      </c>
      <c r="DV5" s="22" t="s">
        <v>86</v>
      </c>
      <c r="DW5" s="22" t="s">
        <v>87</v>
      </c>
      <c r="DX5" s="22" t="s">
        <v>88</v>
      </c>
      <c r="DY5" s="22" t="s">
        <v>89</v>
      </c>
      <c r="DZ5" s="22" t="s">
        <v>91</v>
      </c>
      <c r="EA5" s="22" t="s">
        <v>92</v>
      </c>
      <c r="EB5" s="22" t="s">
        <v>93</v>
      </c>
      <c r="EC5" s="22" t="s">
        <v>94</v>
      </c>
      <c r="ED5" s="22" t="s">
        <v>90</v>
      </c>
      <c r="EE5" s="22" t="s">
        <v>84</v>
      </c>
      <c r="EF5" s="22" t="s">
        <v>85</v>
      </c>
      <c r="EG5" s="22" t="s">
        <v>86</v>
      </c>
      <c r="EH5" s="22" t="s">
        <v>87</v>
      </c>
      <c r="EI5" s="22" t="s">
        <v>88</v>
      </c>
      <c r="EJ5" s="22" t="s">
        <v>89</v>
      </c>
      <c r="EK5" s="22" t="s">
        <v>91</v>
      </c>
      <c r="EL5" s="22" t="s">
        <v>92</v>
      </c>
      <c r="EM5" s="22" t="s">
        <v>93</v>
      </c>
      <c r="EN5" s="22" t="s">
        <v>94</v>
      </c>
      <c r="EO5" s="22" t="s">
        <v>90</v>
      </c>
    </row>
    <row r="6" spans="1:145" s="13" customFormat="1" x14ac:dyDescent="0.2">
      <c r="A6" s="14" t="s">
        <v>95</v>
      </c>
      <c r="B6" s="19">
        <f t="shared" ref="B6:X6" si="1">B7</f>
        <v>2023</v>
      </c>
      <c r="C6" s="19">
        <f t="shared" si="1"/>
        <v>193682</v>
      </c>
      <c r="D6" s="19">
        <f t="shared" si="1"/>
        <v>47</v>
      </c>
      <c r="E6" s="19">
        <f t="shared" si="1"/>
        <v>17</v>
      </c>
      <c r="F6" s="19">
        <f t="shared" si="1"/>
        <v>5</v>
      </c>
      <c r="G6" s="19">
        <f t="shared" si="1"/>
        <v>0</v>
      </c>
      <c r="H6" s="19" t="str">
        <f t="shared" si="1"/>
        <v>山梨県　富士川町</v>
      </c>
      <c r="I6" s="19" t="str">
        <f t="shared" si="1"/>
        <v>法非適用</v>
      </c>
      <c r="J6" s="19" t="str">
        <f t="shared" si="1"/>
        <v>下水道事業</v>
      </c>
      <c r="K6" s="19" t="str">
        <f t="shared" si="1"/>
        <v>農業集落排水</v>
      </c>
      <c r="L6" s="19" t="str">
        <f t="shared" si="1"/>
        <v>F2</v>
      </c>
      <c r="M6" s="19" t="str">
        <f t="shared" si="1"/>
        <v>非設置</v>
      </c>
      <c r="N6" s="23" t="str">
        <f t="shared" si="1"/>
        <v>-</v>
      </c>
      <c r="O6" s="23" t="str">
        <f t="shared" si="1"/>
        <v>該当数値なし</v>
      </c>
      <c r="P6" s="23">
        <f t="shared" si="1"/>
        <v>0.44</v>
      </c>
      <c r="Q6" s="23">
        <f t="shared" si="1"/>
        <v>85.59</v>
      </c>
      <c r="R6" s="23">
        <f t="shared" si="1"/>
        <v>4620</v>
      </c>
      <c r="S6" s="23">
        <f t="shared" si="1"/>
        <v>14127</v>
      </c>
      <c r="T6" s="23">
        <f t="shared" si="1"/>
        <v>112</v>
      </c>
      <c r="U6" s="23">
        <f t="shared" si="1"/>
        <v>126.13</v>
      </c>
      <c r="V6" s="23">
        <f t="shared" si="1"/>
        <v>62</v>
      </c>
      <c r="W6" s="23">
        <f t="shared" si="1"/>
        <v>0.2</v>
      </c>
      <c r="X6" s="23">
        <f t="shared" si="1"/>
        <v>310</v>
      </c>
      <c r="Y6" s="27">
        <f t="shared" ref="Y6:AH6" si="2">IF(Y7="",NA(),Y7)</f>
        <v>94.69</v>
      </c>
      <c r="Z6" s="27">
        <f t="shared" si="2"/>
        <v>95.49</v>
      </c>
      <c r="AA6" s="27">
        <f t="shared" si="2"/>
        <v>99.03</v>
      </c>
      <c r="AB6" s="27">
        <f t="shared" si="2"/>
        <v>70.13</v>
      </c>
      <c r="AC6" s="27">
        <f t="shared" si="2"/>
        <v>83.49</v>
      </c>
      <c r="AD6" s="23" t="e">
        <f t="shared" si="2"/>
        <v>#N/A</v>
      </c>
      <c r="AE6" s="23" t="e">
        <f t="shared" si="2"/>
        <v>#N/A</v>
      </c>
      <c r="AF6" s="23" t="e">
        <f t="shared" si="2"/>
        <v>#N/A</v>
      </c>
      <c r="AG6" s="23" t="e">
        <f t="shared" si="2"/>
        <v>#N/A</v>
      </c>
      <c r="AH6" s="23" t="e">
        <f t="shared" si="2"/>
        <v>#N/A</v>
      </c>
      <c r="AI6" s="23" t="str">
        <f>IF(AI7="","",IF(AI7="-","【-】","【"&amp;SUBSTITUTE(TEXT(AI7,"#,##0.00"),"-","△")&amp;"】"))</f>
        <v/>
      </c>
      <c r="AJ6" s="23" t="e">
        <f t="shared" ref="AJ6:AS6" si="3">IF(AJ7="",NA(),AJ7)</f>
        <v>#N/A</v>
      </c>
      <c r="AK6" s="23" t="e">
        <f t="shared" si="3"/>
        <v>#N/A</v>
      </c>
      <c r="AL6" s="23" t="e">
        <f t="shared" si="3"/>
        <v>#N/A</v>
      </c>
      <c r="AM6" s="23" t="e">
        <f t="shared" si="3"/>
        <v>#N/A</v>
      </c>
      <c r="AN6" s="23" t="e">
        <f t="shared" si="3"/>
        <v>#N/A</v>
      </c>
      <c r="AO6" s="23" t="e">
        <f t="shared" si="3"/>
        <v>#N/A</v>
      </c>
      <c r="AP6" s="23" t="e">
        <f t="shared" si="3"/>
        <v>#N/A</v>
      </c>
      <c r="AQ6" s="23" t="e">
        <f t="shared" si="3"/>
        <v>#N/A</v>
      </c>
      <c r="AR6" s="23" t="e">
        <f t="shared" si="3"/>
        <v>#N/A</v>
      </c>
      <c r="AS6" s="23" t="e">
        <f t="shared" si="3"/>
        <v>#N/A</v>
      </c>
      <c r="AT6" s="23" t="str">
        <f>IF(AT7="","",IF(AT7="-","【-】","【"&amp;SUBSTITUTE(TEXT(AT7,"#,##0.00"),"-","△")&amp;"】"))</f>
        <v/>
      </c>
      <c r="AU6" s="23" t="e">
        <f t="shared" ref="AU6:BD6" si="4">IF(AU7="",NA(),AU7)</f>
        <v>#N/A</v>
      </c>
      <c r="AV6" s="23" t="e">
        <f t="shared" si="4"/>
        <v>#N/A</v>
      </c>
      <c r="AW6" s="23" t="e">
        <f t="shared" si="4"/>
        <v>#N/A</v>
      </c>
      <c r="AX6" s="23" t="e">
        <f t="shared" si="4"/>
        <v>#N/A</v>
      </c>
      <c r="AY6" s="23" t="e">
        <f t="shared" si="4"/>
        <v>#N/A</v>
      </c>
      <c r="AZ6" s="23" t="e">
        <f t="shared" si="4"/>
        <v>#N/A</v>
      </c>
      <c r="BA6" s="23" t="e">
        <f t="shared" si="4"/>
        <v>#N/A</v>
      </c>
      <c r="BB6" s="23" t="e">
        <f t="shared" si="4"/>
        <v>#N/A</v>
      </c>
      <c r="BC6" s="23" t="e">
        <f t="shared" si="4"/>
        <v>#N/A</v>
      </c>
      <c r="BD6" s="23" t="e">
        <f t="shared" si="4"/>
        <v>#N/A</v>
      </c>
      <c r="BE6" s="23" t="str">
        <f>IF(BE7="","",IF(BE7="-","【-】","【"&amp;SUBSTITUTE(TEXT(BE7,"#,##0.00"),"-","△")&amp;"】"))</f>
        <v/>
      </c>
      <c r="BF6" s="23">
        <f t="shared" ref="BF6:BO6" si="5">IF(BF7="",NA(),BF7)</f>
        <v>0</v>
      </c>
      <c r="BG6" s="23">
        <f t="shared" si="5"/>
        <v>0</v>
      </c>
      <c r="BH6" s="23">
        <f t="shared" si="5"/>
        <v>0</v>
      </c>
      <c r="BI6" s="23">
        <f t="shared" si="5"/>
        <v>0</v>
      </c>
      <c r="BJ6" s="23">
        <f t="shared" si="5"/>
        <v>0</v>
      </c>
      <c r="BK6" s="27">
        <f t="shared" si="5"/>
        <v>826.83</v>
      </c>
      <c r="BL6" s="27">
        <f t="shared" si="5"/>
        <v>867.83</v>
      </c>
      <c r="BM6" s="27">
        <f t="shared" si="5"/>
        <v>791.76</v>
      </c>
      <c r="BN6" s="27">
        <f t="shared" si="5"/>
        <v>900.82</v>
      </c>
      <c r="BO6" s="27">
        <f t="shared" si="5"/>
        <v>839.21</v>
      </c>
      <c r="BP6" s="23" t="str">
        <f>IF(BP7="","",IF(BP7="-","【-】","【"&amp;SUBSTITUTE(TEXT(BP7,"#,##0.00"),"-","△")&amp;"】"))</f>
        <v>【785.10】</v>
      </c>
      <c r="BQ6" s="27">
        <f t="shared" ref="BQ6:BZ6" si="6">IF(BQ7="",NA(),BQ7)</f>
        <v>70.72</v>
      </c>
      <c r="BR6" s="27">
        <f t="shared" si="6"/>
        <v>74.31</v>
      </c>
      <c r="BS6" s="27">
        <f t="shared" si="6"/>
        <v>65.760000000000005</v>
      </c>
      <c r="BT6" s="27">
        <f t="shared" si="6"/>
        <v>26.28</v>
      </c>
      <c r="BU6" s="27">
        <f t="shared" si="6"/>
        <v>48.71</v>
      </c>
      <c r="BV6" s="27">
        <f t="shared" si="6"/>
        <v>57.31</v>
      </c>
      <c r="BW6" s="27">
        <f t="shared" si="6"/>
        <v>57.08</v>
      </c>
      <c r="BX6" s="27">
        <f t="shared" si="6"/>
        <v>56.26</v>
      </c>
      <c r="BY6" s="27">
        <f t="shared" si="6"/>
        <v>52.94</v>
      </c>
      <c r="BZ6" s="27">
        <f t="shared" si="6"/>
        <v>52.05</v>
      </c>
      <c r="CA6" s="23" t="str">
        <f>IF(CA7="","",IF(CA7="-","【-】","【"&amp;SUBSTITUTE(TEXT(CA7,"#,##0.00"),"-","△")&amp;"】"))</f>
        <v>【56.93】</v>
      </c>
      <c r="CB6" s="27">
        <f t="shared" ref="CB6:CK6" si="7">IF(CB7="",NA(),CB7)</f>
        <v>304.60000000000002</v>
      </c>
      <c r="CC6" s="27">
        <f t="shared" si="7"/>
        <v>287.76</v>
      </c>
      <c r="CD6" s="27">
        <f t="shared" si="7"/>
        <v>326.3</v>
      </c>
      <c r="CE6" s="27">
        <f t="shared" si="7"/>
        <v>853.41</v>
      </c>
      <c r="CF6" s="27">
        <f t="shared" si="7"/>
        <v>456.28</v>
      </c>
      <c r="CG6" s="27">
        <f t="shared" si="7"/>
        <v>273.52</v>
      </c>
      <c r="CH6" s="27">
        <f t="shared" si="7"/>
        <v>274.99</v>
      </c>
      <c r="CI6" s="27">
        <f t="shared" si="7"/>
        <v>282.08999999999997</v>
      </c>
      <c r="CJ6" s="27">
        <f t="shared" si="7"/>
        <v>303.27999999999997</v>
      </c>
      <c r="CK6" s="27">
        <f t="shared" si="7"/>
        <v>301.86</v>
      </c>
      <c r="CL6" s="23" t="str">
        <f>IF(CL7="","",IF(CL7="-","【-】","【"&amp;SUBSTITUTE(TEXT(CL7,"#,##0.00"),"-","△")&amp;"】"))</f>
        <v>【271.15】</v>
      </c>
      <c r="CM6" s="27">
        <f t="shared" ref="CM6:CV6" si="8">IF(CM7="",NA(),CM7)</f>
        <v>50</v>
      </c>
      <c r="CN6" s="27">
        <f t="shared" si="8"/>
        <v>52.17</v>
      </c>
      <c r="CO6" s="27">
        <f t="shared" si="8"/>
        <v>52.17</v>
      </c>
      <c r="CP6" s="27">
        <f t="shared" si="8"/>
        <v>52.17</v>
      </c>
      <c r="CQ6" s="27">
        <f t="shared" si="8"/>
        <v>52.17</v>
      </c>
      <c r="CR6" s="27">
        <f t="shared" si="8"/>
        <v>50.14</v>
      </c>
      <c r="CS6" s="27">
        <f t="shared" si="8"/>
        <v>54.83</v>
      </c>
      <c r="CT6" s="27">
        <f t="shared" si="8"/>
        <v>66.53</v>
      </c>
      <c r="CU6" s="27">
        <f t="shared" si="8"/>
        <v>52.35</v>
      </c>
      <c r="CV6" s="27">
        <f t="shared" si="8"/>
        <v>46.25</v>
      </c>
      <c r="CW6" s="23" t="str">
        <f>IF(CW7="","",IF(CW7="-","【-】","【"&amp;SUBSTITUTE(TEXT(CW7,"#,##0.00"),"-","△")&amp;"】"))</f>
        <v>【49.87】</v>
      </c>
      <c r="CX6" s="27">
        <f t="shared" ref="CX6:DG6" si="9">IF(CX7="",NA(),CX7)</f>
        <v>94.03</v>
      </c>
      <c r="CY6" s="27">
        <f t="shared" si="9"/>
        <v>93.94</v>
      </c>
      <c r="CZ6" s="27">
        <f t="shared" si="9"/>
        <v>93.85</v>
      </c>
      <c r="DA6" s="27">
        <f t="shared" si="9"/>
        <v>96.77</v>
      </c>
      <c r="DB6" s="27">
        <f t="shared" si="9"/>
        <v>93.55</v>
      </c>
      <c r="DC6" s="27">
        <f t="shared" si="9"/>
        <v>84.98</v>
      </c>
      <c r="DD6" s="27">
        <f t="shared" si="9"/>
        <v>84.7</v>
      </c>
      <c r="DE6" s="27">
        <f t="shared" si="9"/>
        <v>84.67</v>
      </c>
      <c r="DF6" s="27">
        <f t="shared" si="9"/>
        <v>84.39</v>
      </c>
      <c r="DG6" s="27">
        <f t="shared" si="9"/>
        <v>83.96</v>
      </c>
      <c r="DH6" s="23" t="str">
        <f>IF(DH7="","",IF(DH7="-","【-】","【"&amp;SUBSTITUTE(TEXT(DH7,"#,##0.00"),"-","△")&amp;"】"))</f>
        <v>【87.54】</v>
      </c>
      <c r="DI6" s="23" t="e">
        <f t="shared" ref="DI6:DR6" si="10">IF(DI7="",NA(),DI7)</f>
        <v>#N/A</v>
      </c>
      <c r="DJ6" s="23" t="e">
        <f t="shared" si="10"/>
        <v>#N/A</v>
      </c>
      <c r="DK6" s="23" t="e">
        <f t="shared" si="10"/>
        <v>#N/A</v>
      </c>
      <c r="DL6" s="23" t="e">
        <f t="shared" si="10"/>
        <v>#N/A</v>
      </c>
      <c r="DM6" s="23" t="e">
        <f t="shared" si="10"/>
        <v>#N/A</v>
      </c>
      <c r="DN6" s="23" t="e">
        <f t="shared" si="10"/>
        <v>#N/A</v>
      </c>
      <c r="DO6" s="23" t="e">
        <f t="shared" si="10"/>
        <v>#N/A</v>
      </c>
      <c r="DP6" s="23" t="e">
        <f t="shared" si="10"/>
        <v>#N/A</v>
      </c>
      <c r="DQ6" s="23" t="e">
        <f t="shared" si="10"/>
        <v>#N/A</v>
      </c>
      <c r="DR6" s="23" t="e">
        <f t="shared" si="10"/>
        <v>#N/A</v>
      </c>
      <c r="DS6" s="23" t="str">
        <f>IF(DS7="","",IF(DS7="-","【-】","【"&amp;SUBSTITUTE(TEXT(DS7,"#,##0.00"),"-","△")&amp;"】"))</f>
        <v/>
      </c>
      <c r="DT6" s="23" t="e">
        <f t="shared" ref="DT6:EC6" si="11">IF(DT7="",NA(),DT7)</f>
        <v>#N/A</v>
      </c>
      <c r="DU6" s="23" t="e">
        <f t="shared" si="11"/>
        <v>#N/A</v>
      </c>
      <c r="DV6" s="23" t="e">
        <f t="shared" si="11"/>
        <v>#N/A</v>
      </c>
      <c r="DW6" s="23" t="e">
        <f t="shared" si="11"/>
        <v>#N/A</v>
      </c>
      <c r="DX6" s="23" t="e">
        <f t="shared" si="11"/>
        <v>#N/A</v>
      </c>
      <c r="DY6" s="23" t="e">
        <f t="shared" si="11"/>
        <v>#N/A</v>
      </c>
      <c r="DZ6" s="23" t="e">
        <f t="shared" si="11"/>
        <v>#N/A</v>
      </c>
      <c r="EA6" s="23" t="e">
        <f t="shared" si="11"/>
        <v>#N/A</v>
      </c>
      <c r="EB6" s="23" t="e">
        <f t="shared" si="11"/>
        <v>#N/A</v>
      </c>
      <c r="EC6" s="23" t="e">
        <f t="shared" si="11"/>
        <v>#N/A</v>
      </c>
      <c r="ED6" s="23" t="str">
        <f>IF(ED7="","",IF(ED7="-","【-】","【"&amp;SUBSTITUTE(TEXT(ED7,"#,##0.00"),"-","△")&amp;"】"))</f>
        <v/>
      </c>
      <c r="EE6" s="23">
        <f t="shared" ref="EE6:EN6" si="12">IF(EE7="",NA(),EE7)</f>
        <v>0</v>
      </c>
      <c r="EF6" s="23">
        <f t="shared" si="12"/>
        <v>0</v>
      </c>
      <c r="EG6" s="23">
        <f t="shared" si="12"/>
        <v>0</v>
      </c>
      <c r="EH6" s="23">
        <f t="shared" si="12"/>
        <v>0</v>
      </c>
      <c r="EI6" s="23">
        <f t="shared" si="12"/>
        <v>0</v>
      </c>
      <c r="EJ6" s="27">
        <f t="shared" si="12"/>
        <v>0.02</v>
      </c>
      <c r="EK6" s="27">
        <f t="shared" si="12"/>
        <v>0.25</v>
      </c>
      <c r="EL6" s="27">
        <f t="shared" si="12"/>
        <v>0.05</v>
      </c>
      <c r="EM6" s="27">
        <f t="shared" si="12"/>
        <v>0.03</v>
      </c>
      <c r="EN6" s="27">
        <f t="shared" si="12"/>
        <v>0.03</v>
      </c>
      <c r="EO6" s="23" t="str">
        <f>IF(EO7="","",IF(EO7="-","【-】","【"&amp;SUBSTITUTE(TEXT(EO7,"#,##0.00"),"-","△")&amp;"】"))</f>
        <v>【0.02】</v>
      </c>
    </row>
    <row r="7" spans="1:145" s="13" customFormat="1" x14ac:dyDescent="0.2">
      <c r="A7" s="14"/>
      <c r="B7" s="20">
        <v>2023</v>
      </c>
      <c r="C7" s="20">
        <v>193682</v>
      </c>
      <c r="D7" s="20">
        <v>47</v>
      </c>
      <c r="E7" s="20">
        <v>17</v>
      </c>
      <c r="F7" s="20">
        <v>5</v>
      </c>
      <c r="G7" s="20">
        <v>0</v>
      </c>
      <c r="H7" s="20" t="s">
        <v>96</v>
      </c>
      <c r="I7" s="20" t="s">
        <v>97</v>
      </c>
      <c r="J7" s="20" t="s">
        <v>98</v>
      </c>
      <c r="K7" s="20" t="s">
        <v>99</v>
      </c>
      <c r="L7" s="20" t="s">
        <v>100</v>
      </c>
      <c r="M7" s="20" t="s">
        <v>101</v>
      </c>
      <c r="N7" s="24" t="s">
        <v>39</v>
      </c>
      <c r="O7" s="24" t="s">
        <v>102</v>
      </c>
      <c r="P7" s="24">
        <v>0.44</v>
      </c>
      <c r="Q7" s="24">
        <v>85.59</v>
      </c>
      <c r="R7" s="24">
        <v>4620</v>
      </c>
      <c r="S7" s="24">
        <v>14127</v>
      </c>
      <c r="T7" s="24">
        <v>112</v>
      </c>
      <c r="U7" s="24">
        <v>126.13</v>
      </c>
      <c r="V7" s="24">
        <v>62</v>
      </c>
      <c r="W7" s="24">
        <v>0.2</v>
      </c>
      <c r="X7" s="24">
        <v>310</v>
      </c>
      <c r="Y7" s="24">
        <v>94.69</v>
      </c>
      <c r="Z7" s="24">
        <v>95.49</v>
      </c>
      <c r="AA7" s="24">
        <v>99.03</v>
      </c>
      <c r="AB7" s="24">
        <v>70.13</v>
      </c>
      <c r="AC7" s="24">
        <v>83.49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791.76</v>
      </c>
      <c r="BN7" s="24">
        <v>900.82</v>
      </c>
      <c r="BO7" s="24">
        <v>839.21</v>
      </c>
      <c r="BP7" s="24">
        <v>785.1</v>
      </c>
      <c r="BQ7" s="24">
        <v>70.72</v>
      </c>
      <c r="BR7" s="24">
        <v>74.31</v>
      </c>
      <c r="BS7" s="24">
        <v>65.760000000000005</v>
      </c>
      <c r="BT7" s="24">
        <v>26.28</v>
      </c>
      <c r="BU7" s="24">
        <v>48.71</v>
      </c>
      <c r="BV7" s="24">
        <v>57.31</v>
      </c>
      <c r="BW7" s="24">
        <v>57.08</v>
      </c>
      <c r="BX7" s="24">
        <v>56.26</v>
      </c>
      <c r="BY7" s="24">
        <v>52.94</v>
      </c>
      <c r="BZ7" s="24">
        <v>52.05</v>
      </c>
      <c r="CA7" s="24">
        <v>56.93</v>
      </c>
      <c r="CB7" s="24">
        <v>304.60000000000002</v>
      </c>
      <c r="CC7" s="24">
        <v>287.76</v>
      </c>
      <c r="CD7" s="24">
        <v>326.3</v>
      </c>
      <c r="CE7" s="24">
        <v>853.41</v>
      </c>
      <c r="CF7" s="24">
        <v>456.28</v>
      </c>
      <c r="CG7" s="24">
        <v>273.52</v>
      </c>
      <c r="CH7" s="24">
        <v>274.99</v>
      </c>
      <c r="CI7" s="24">
        <v>282.08999999999997</v>
      </c>
      <c r="CJ7" s="24">
        <v>303.27999999999997</v>
      </c>
      <c r="CK7" s="24">
        <v>301.86</v>
      </c>
      <c r="CL7" s="24">
        <v>271.14999999999998</v>
      </c>
      <c r="CM7" s="24">
        <v>50</v>
      </c>
      <c r="CN7" s="24">
        <v>52.17</v>
      </c>
      <c r="CO7" s="24">
        <v>52.17</v>
      </c>
      <c r="CP7" s="24">
        <v>52.17</v>
      </c>
      <c r="CQ7" s="24">
        <v>52.17</v>
      </c>
      <c r="CR7" s="24">
        <v>50.14</v>
      </c>
      <c r="CS7" s="24">
        <v>54.83</v>
      </c>
      <c r="CT7" s="24">
        <v>66.53</v>
      </c>
      <c r="CU7" s="24">
        <v>52.35</v>
      </c>
      <c r="CV7" s="24">
        <v>46.25</v>
      </c>
      <c r="CW7" s="24">
        <v>49.87</v>
      </c>
      <c r="CX7" s="24">
        <v>94.03</v>
      </c>
      <c r="CY7" s="24">
        <v>93.94</v>
      </c>
      <c r="CZ7" s="24">
        <v>93.85</v>
      </c>
      <c r="DA7" s="24">
        <v>96.77</v>
      </c>
      <c r="DB7" s="24">
        <v>93.55</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15"/>
      <c r="B9" s="15" t="s">
        <v>103</v>
      </c>
      <c r="C9" s="15" t="s">
        <v>104</v>
      </c>
      <c r="D9" s="15" t="s">
        <v>105</v>
      </c>
      <c r="E9" s="15" t="s">
        <v>106</v>
      </c>
      <c r="F9" s="15"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15" t="s">
        <v>0</v>
      </c>
      <c r="B10" s="21">
        <f>DATEVALUE($B7-B11&amp;"/1/"&amp;B12)</f>
        <v>36892</v>
      </c>
      <c r="C10" s="21">
        <f>DATEVALUE($B7-C11&amp;"/1/"&amp;C12)</f>
        <v>37257</v>
      </c>
      <c r="D10" s="21">
        <f>DATEVALUE($B7-D11&amp;"/1/"&amp;D12)</f>
        <v>37623</v>
      </c>
      <c r="E10" s="21">
        <f>DATEVALUE($B7-E11&amp;"/1/"&amp;E12)</f>
        <v>37989</v>
      </c>
      <c r="F10" s="21">
        <f>DATEVALUE($B7-F11&amp;"/1/"&amp;F12)</f>
        <v>38356</v>
      </c>
    </row>
    <row r="11" spans="1:145" x14ac:dyDescent="0.2">
      <c r="B11">
        <v>22</v>
      </c>
      <c r="C11">
        <v>21</v>
      </c>
      <c r="D11">
        <v>20</v>
      </c>
      <c r="E11">
        <v>19</v>
      </c>
      <c r="F11">
        <v>18</v>
      </c>
      <c r="G11" t="s">
        <v>108</v>
      </c>
    </row>
    <row r="12" spans="1:145" x14ac:dyDescent="0.2">
      <c r="B12">
        <v>1</v>
      </c>
      <c r="C12">
        <v>1</v>
      </c>
      <c r="D12">
        <v>2</v>
      </c>
      <c r="E12">
        <v>3</v>
      </c>
      <c r="F12">
        <v>4</v>
      </c>
      <c r="G12" t="s">
        <v>109</v>
      </c>
    </row>
    <row r="13" spans="1:145" x14ac:dyDescent="0.2">
      <c r="B13" t="s">
        <v>110</v>
      </c>
      <c r="C13" t="s">
        <v>111</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山梨県</cp:lastModifiedBy>
  <cp:lastPrinted>2025-02-17T10:39:46Z</cp:lastPrinted>
  <dcterms:created xsi:type="dcterms:W3CDTF">2025-01-24T07:34:44Z</dcterms:created>
  <dcterms:modified xsi:type="dcterms:W3CDTF">2025-02-19T02:32:51Z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2025-02-04T02:47:17Z</vt:filetime>
  </property>
</Properties>
</file>