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9028a\Desktop\Fw 【山梨県市町村課：25〆】公営企業に係る経営比較分析表（令和５年度決算）の分析等について（依頼）\18富士川町法非適簡水【経営比較分析表】2023_193682_47_010 (1)\【経営比較分析表】2023_193682_47_010\"/>
    </mc:Choice>
  </mc:AlternateContent>
  <workbookProtection workbookAlgorithmName="SHA-512" workbookHashValue="H2GOAo5OTJDJdFcTCg5+FK8RncMrVD0gkzkWmudyPSmHr7/6Miy3K2pXM49nTLJ3/17Qay/CiENXMkr1njX0Ww==" workbookSaltValue="5Pegxpp60s9WOWfjl+BDnA=="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<sst xmlns="http://schemas.openxmlformats.org/spreadsheetml/2006/main" count="233" uniqueCount="116">
  <si>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</si>
  <si>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</si>
  <si>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</si>
  <si>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</si>
  <si>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</si>
  <si>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</si>
  <si>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</si>
  <si>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</si>
  <si>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</si>
  <si>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</si>
  <si>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</si>
  <si>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</si>
  <si>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</si>
  <si>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</si>
  <si>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</si>
  <si>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</si>
  <si>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</si>
  <si>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</si>
  <si>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</si>
  <si>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</si>
  <si>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</si>
  <si>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</si>
  <si>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</si>
  <si>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</si>
  <si>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</si>
  <si>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</si>
  <si>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</si>
  <si>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</si>
  <si>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</si>
  <si>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</si>
  <si>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</si>
  <si>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</si>
  <si>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</si>
  <si>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</si>
  <si>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</si>
  <si>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</si>
  <si>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</si>
  <si>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</si>
  <si>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</si>
  <si>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</si>
  <si>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</si>
  <si>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</si>
  <si>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</si>
  <si>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</si>
  <si>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</si>
  <si>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</si>
  <si>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</si>
  <si>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</si>
  <si>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</si>
  <si>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</si>
  <si>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</si>
  <si>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</si>
  <si>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</si>
  <si>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</si>
  <si>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</si>
  <si>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</si>
  <si>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</si>
  <si>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</si>
  <si>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</si>
  <si>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</si>
  <si>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</si>
  <si>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</si>
  <si>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</si>
  <si>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</si>
  <si>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</si>
  <si>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</si>
  <si>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</si>
  <si>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</si>
  <si>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</si>
  <si>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</si>
  <si>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</si>
  <si>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</si>
  <si>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</si>
  <si>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</si>
  <si>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</si>
  <si>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</si>
  <si>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</si>
  <si>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</si>
  <si>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</si>
  <si>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</si>
  <si>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</si>
  <si>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</si>
  <si>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</si>
  <si>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</si>
  <si>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</si>
  <si>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</si>
  <si>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</si>
  <si>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</si>
  <si>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</si>
  <si>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</si>
  <si>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</si>
  <si>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</si>
  <si>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</si>
  <si>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</si>
  <si>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</si>
  <si>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</si>
  <si>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</si>
  <si>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</si>
  <si>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</si>
  <si>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</si>
  <si>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</si>
  <si>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</si>
  <si>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</si>
  <si>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</si>
  <si>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</si>
  <si>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</si>
  <si>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</si>
  <si>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</si>
  <si>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</si>
  <si>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</si>
  <si>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</si>
  <si>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</si>
  <si>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</si>
  <si>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・老朽施設及び老朽管の更新を行っているが、管路更新率も依然として低い状況にあるので、必要財源を確保し更新等を進める。</t>
    <rPh sb="1" eb="5">
      <t>ロウキュウシセツ</t>
    </rPh>
    <rPh sb="5" eb="6">
      <t>オヨ</t>
    </rPh>
    <rPh sb="7" eb="10">
      <t>ロウキュウカン</t>
    </rPh>
    <rPh sb="11" eb="13">
      <t>コウシン</t>
    </rPh>
    <rPh sb="14" eb="15">
      <t>オコナ</t>
    </rPh>
    <rPh sb="21" eb="23">
      <t>カンロ</t>
    </rPh>
    <rPh sb="23" eb="26">
      <t>コウシンリツ</t>
    </rPh>
    <rPh sb="27" eb="29">
      <t>イゼン</t>
    </rPh>
    <rPh sb="32" eb="33">
      <t>ヒク</t>
    </rPh>
    <rPh sb="34" eb="36">
      <t>ジョウキョウ</t>
    </rPh>
    <rPh sb="42" eb="44">
      <t>ヒツヨウ</t>
    </rPh>
    <rPh sb="44" eb="46">
      <t>ザイゲン</t>
    </rPh>
    <rPh sb="47" eb="49">
      <t>カクホ</t>
    </rPh>
    <rPh sb="50" eb="52">
      <t>コウシン</t>
    </rPh>
    <rPh sb="52" eb="53">
      <t>トウ</t>
    </rPh>
    <rPh sb="54" eb="55">
      <t>スス</t>
    </rPh>
    <phoneticPr fontId="4"/>
  </si>
  <si>
    <t>・収益的収支比率は、類似団体平均値と比較し低い状況であり、老朽施設の更新等の経費が増加している。料金改定を実施してきているが、現状は一般会計繰入金で成り立っている状況である。
・料金回収率については、類似団体平均値と比較し低い状況であり、老朽管の破裂や漏水箇所が増加傾向であり、有収率及び施設利用率が不安定に推移しているため、老朽施設の更新に努めていく必要がある。</t>
    <rPh sb="1" eb="4">
      <t>シュウエキテキ</t>
    </rPh>
    <rPh sb="4" eb="6">
      <t>シュウシ</t>
    </rPh>
    <rPh sb="6" eb="8">
      <t>ヒリツ</t>
    </rPh>
    <rPh sb="10" eb="12">
      <t>ルイジ</t>
    </rPh>
    <rPh sb="12" eb="14">
      <t>ダンタイ</t>
    </rPh>
    <rPh sb="14" eb="17">
      <t>ヘイキンチ</t>
    </rPh>
    <rPh sb="18" eb="20">
      <t>ヒカク</t>
    </rPh>
    <rPh sb="21" eb="22">
      <t>ヒク</t>
    </rPh>
    <rPh sb="23" eb="25">
      <t>ジョウキョウ</t>
    </rPh>
    <rPh sb="31" eb="33">
      <t>シセツ</t>
    </rPh>
    <rPh sb="34" eb="36">
      <t>コウシン</t>
    </rPh>
    <rPh sb="36" eb="37">
      <t>トウ</t>
    </rPh>
    <rPh sb="38" eb="40">
      <t>ケイヒ</t>
    </rPh>
    <rPh sb="41" eb="43">
      <t>ゾウカ</t>
    </rPh>
    <rPh sb="48" eb="52">
      <t>リョウキンカイテイ</t>
    </rPh>
    <rPh sb="53" eb="55">
      <t>ジッシ</t>
    </rPh>
    <rPh sb="63" eb="65">
      <t>ゲンジョウ</t>
    </rPh>
    <rPh sb="66" eb="68">
      <t>イッパン</t>
    </rPh>
    <rPh sb="68" eb="70">
      <t>カイケイ</t>
    </rPh>
    <rPh sb="70" eb="73">
      <t>クリイレキン</t>
    </rPh>
    <rPh sb="74" eb="75">
      <t>ナ</t>
    </rPh>
    <rPh sb="76" eb="77">
      <t>タ</t>
    </rPh>
    <rPh sb="81" eb="83">
      <t>ジョウキョウ</t>
    </rPh>
    <rPh sb="89" eb="91">
      <t>リョウキン</t>
    </rPh>
    <rPh sb="91" eb="94">
      <t>カイシュウリツ</t>
    </rPh>
    <rPh sb="100" eb="104">
      <t>ルイジダンタイ</t>
    </rPh>
    <rPh sb="104" eb="107">
      <t>ヘイキンチ</t>
    </rPh>
    <rPh sb="108" eb="110">
      <t>ヒカク</t>
    </rPh>
    <rPh sb="111" eb="112">
      <t>ヒク</t>
    </rPh>
    <rPh sb="113" eb="115">
      <t>ジョウキョウ</t>
    </rPh>
    <rPh sb="119" eb="122">
      <t>ロウキュウカン</t>
    </rPh>
    <rPh sb="123" eb="125">
      <t>ハレツ</t>
    </rPh>
    <rPh sb="126" eb="128">
      <t>ロウスイ</t>
    </rPh>
    <rPh sb="128" eb="130">
      <t>カショ</t>
    </rPh>
    <rPh sb="131" eb="133">
      <t>ゾウカ</t>
    </rPh>
    <rPh sb="133" eb="135">
      <t>ケイコウ</t>
    </rPh>
    <rPh sb="139" eb="142">
      <t>ユウシュウリツ</t>
    </rPh>
    <rPh sb="142" eb="143">
      <t>オヨ</t>
    </rPh>
    <rPh sb="144" eb="146">
      <t>シセツ</t>
    </rPh>
    <rPh sb="146" eb="149">
      <t>リヨウリツ</t>
    </rPh>
    <rPh sb="150" eb="153">
      <t>フアンテイ</t>
    </rPh>
    <rPh sb="154" eb="156">
      <t>スイイ</t>
    </rPh>
    <rPh sb="163" eb="167">
      <t>ロウキュウシセツ</t>
    </rPh>
    <rPh sb="168" eb="170">
      <t>コウシン</t>
    </rPh>
    <rPh sb="171" eb="172">
      <t>ツト</t>
    </rPh>
    <rPh sb="176" eb="178">
      <t>ヒツヨウ</t>
    </rPh>
    <phoneticPr fontId="4"/>
  </si>
  <si>
    <t>・施設・管路の老朽対策及び更新工事等が必要とされる。依然として一般会計繰入金に依存した経営状況にあり、今後も計画的に料金の改定を行い、収益の確保努めるとともに、施設・設備の維持管理費用等の抑制・節減に努めながら、経営の効率化を図りながら引き続き老朽施設の更新を進める必要がある。</t>
    <rPh sb="4" eb="6">
      <t>カンロ</t>
    </rPh>
    <rPh sb="11" eb="12">
      <t>オヨ</t>
    </rPh>
    <rPh sb="13" eb="15">
      <t>コウシン</t>
    </rPh>
    <rPh sb="15" eb="17">
      <t>コウジ</t>
    </rPh>
    <rPh sb="17" eb="18">
      <t>トウ</t>
    </rPh>
    <rPh sb="19" eb="21">
      <t>ヒツヨウ</t>
    </rPh>
    <rPh sb="51" eb="53">
      <t>コンゴ</t>
    </rPh>
    <rPh sb="54" eb="56">
      <t>ケイカク</t>
    </rPh>
    <rPh sb="56" eb="57">
      <t>テキ</t>
    </rPh>
    <rPh sb="58" eb="60">
      <t>リョウキン</t>
    </rPh>
    <rPh sb="61" eb="63">
      <t>カイテイ</t>
    </rPh>
    <rPh sb="64" eb="65">
      <t>オコナ</t>
    </rPh>
    <rPh sb="67" eb="69">
      <t>シュウエキ</t>
    </rPh>
    <rPh sb="70" eb="72">
      <t>カクホ</t>
    </rPh>
    <rPh sb="72" eb="73">
      <t>ツト</t>
    </rPh>
    <rPh sb="80" eb="82">
      <t>シセツ</t>
    </rPh>
    <rPh sb="83" eb="85">
      <t>セツビ</t>
    </rPh>
    <rPh sb="86" eb="90">
      <t>イジカンリ</t>
    </rPh>
    <rPh sb="90" eb="92">
      <t>ヒヨウ</t>
    </rPh>
    <rPh sb="92" eb="93">
      <t>トウ</t>
    </rPh>
    <rPh sb="94" eb="96">
      <t>ヨクセイ</t>
    </rPh>
    <rPh sb="97" eb="99">
      <t>セツゲン</t>
    </rPh>
    <rPh sb="100" eb="101">
      <t>ツト</t>
    </rPh>
    <rPh sb="106" eb="108">
      <t>ケイエイ</t>
    </rPh>
    <rPh sb="109" eb="112">
      <t>コウリツカ</t>
    </rPh>
    <rPh sb="113" eb="114">
      <t>ハカ</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</si>
</sst>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0.93</c:v>
                </c:pt>
                <c:pt idx="1">
                  <c:v>0.28000000000000003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42-4C83-A211-7BF187E9B21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B242-4C83-A211-7BF187E9B21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57.56</c:v>
                </c:pt>
                <c:pt idx="1">
                  <c:v>54.72</c:v>
                </c:pt>
                <c:pt idx="2">
                  <c:v>59.31</c:v>
                </c:pt>
                <c:pt idx="3">
                  <c:v>61.57</c:v>
                </c:pt>
                <c:pt idx="4">
                  <c:v>68.27</c:v>
                </c:pt>
              </c:numCache>
            </c:numRef>
          </c:val>
          <c:extLst>
            <c:ext xmlns:c16="http://schemas.microsoft.com/office/drawing/2014/chart" uri="{C3380CC4-5D6E-409C-BE32-E72D297353CC}">
              <c16:uniqueId val="{00000000-BBBF-4227-AF49-C8DC5B44010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BBBF-4227-AF49-C8DC5B44010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9-44A6-A653-ED73606432C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9-44A6-A653-ED73606432C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2-46F1-B2FB-F1B21FE65EF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2-46F1-B2FB-F1B21FE65EF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9-4B2D-97B3-C01F79CFFDE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9-4B2D-97B3-C01F79CFFDE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D-4062-8B46-11A11CB71E5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D-4062-8B46-11A11CB71E5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2551.94</c:v>
                </c:pt>
                <c:pt idx="1">
                  <c:v>2424.96</c:v>
                </c:pt>
                <c:pt idx="2">
                  <c:v>2453.35</c:v>
                </c:pt>
                <c:pt idx="3">
                  <c:v>3030.1</c:v>
                </c:pt>
                <c:pt idx="4">
                  <c:v>3401.55</c:v>
                </c:pt>
              </c:numCache>
            </c:numRef>
          </c:val>
          <c:extLst>
            <c:ext xmlns:c16="http://schemas.microsoft.com/office/drawing/2014/chart" uri="{C3380CC4-5D6E-409C-BE32-E72D297353CC}">
              <c16:uniqueId val="{00000000-1F18-4CBB-819C-A6F770CD42F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1F18-4CBB-819C-A6F770CD42F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29.03</c:v>
                </c:pt>
                <c:pt idx="1">
                  <c:v>27.42</c:v>
                </c:pt>
                <c:pt idx="2">
                  <c:v>25.52</c:v>
                </c:pt>
                <c:pt idx="3">
                  <c:v>20.99</c:v>
                </c:pt>
                <c:pt idx="4">
                  <c:v>22.25</c:v>
                </c:pt>
              </c:numCache>
            </c:numRef>
          </c:val>
          <c:extLst>
            <c:ext xmlns:c16="http://schemas.microsoft.com/office/drawing/2014/chart" uri="{C3380CC4-5D6E-409C-BE32-E72D297353CC}">
              <c16:uniqueId val="{00000000-C80F-46F1-839B-093A1230EA9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C80F-46F1-839B-093A1230EA9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445.46</c:v>
                </c:pt>
                <c:pt idx="1">
                  <c:v>472.31</c:v>
                </c:pt>
                <c:pt idx="2">
                  <c:v>513.78</c:v>
                </c:pt>
                <c:pt idx="3">
                  <c:v>535.87</c:v>
                </c:pt>
                <c:pt idx="4">
                  <c:v>501.65</c:v>
                </c:pt>
              </c:numCache>
            </c:numRef>
          </c:val>
          <c:extLst>
            <c:ext xmlns:c16="http://schemas.microsoft.com/office/drawing/2014/chart" uri="{C3380CC4-5D6E-409C-BE32-E72D297353CC}">
              <c16:uniqueId val="{00000000-FE56-423C-8BC7-046B737A6A7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FE56-423C-8BC7-046B737A6A7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86.4</c:v>
                </c:pt>
                <c:pt idx="1">
                  <c:v>78.58</c:v>
                </c:pt>
                <c:pt idx="2">
                  <c:v>76.08</c:v>
                </c:pt>
                <c:pt idx="3">
                  <c:v>75.209999999999994</c:v>
                </c:pt>
                <c:pt idx="4">
                  <c:v>81.67</c:v>
                </c:pt>
              </c:numCache>
            </c:numRef>
          </c:val>
          <c:extLst>
            <c:ext xmlns:c16="http://schemas.microsoft.com/office/drawing/2014/chart" uri="{C3380CC4-5D6E-409C-BE32-E72D297353CC}">
              <c16:uniqueId val="{00000000-DEC0-4FE4-B132-E9CFF37B680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DEC0-4FE4-B132-E9CFF37B680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58.9</c:v>
                </c:pt>
                <c:pt idx="1">
                  <c:v>66.099999999999994</c:v>
                </c:pt>
                <c:pt idx="2">
                  <c:v>65.27</c:v>
                </c:pt>
                <c:pt idx="3">
                  <c:v>64.63</c:v>
                </c:pt>
                <c:pt idx="4">
                  <c:v>56.4</c:v>
                </c:pt>
              </c:numCache>
            </c:numRef>
          </c:val>
          <c:extLst>
            <c:ext xmlns:c16="http://schemas.microsoft.com/office/drawing/2014/chart" uri="{C3380CC4-5D6E-409C-BE32-E72D297353CC}">
              <c16:uniqueId val="{00000000-7189-406B-8350-92D06FBEC3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7189-406B-8350-92D06FBEC3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富士川町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14127</v>
      </c>
      <c r="AM8" s="36"/>
      <c r="AN8" s="36"/>
      <c r="AO8" s="36"/>
      <c r="AP8" s="36"/>
      <c r="AQ8" s="36"/>
      <c r="AR8" s="36"/>
      <c r="AS8" s="36"/>
      <c r="AT8" s="37">
        <f>データ!$S$6</f>
        <v>112</v>
      </c>
      <c r="AU8" s="37"/>
      <c r="AV8" s="37"/>
      <c r="AW8" s="37"/>
      <c r="AX8" s="37"/>
      <c r="AY8" s="37"/>
      <c r="AZ8" s="37"/>
      <c r="BA8" s="37"/>
      <c r="BB8" s="37">
        <f>データ!$T$6</f>
        <v>126.13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7.9</v>
      </c>
      <c r="Q10" s="37"/>
      <c r="R10" s="37"/>
      <c r="S10" s="37"/>
      <c r="T10" s="37"/>
      <c r="U10" s="37"/>
      <c r="V10" s="37"/>
      <c r="W10" s="36">
        <f>データ!$Q$6</f>
        <v>2085</v>
      </c>
      <c r="X10" s="36"/>
      <c r="Y10" s="36"/>
      <c r="Z10" s="36"/>
      <c r="AA10" s="36"/>
      <c r="AB10" s="36"/>
      <c r="AC10" s="36"/>
      <c r="AD10" s="2"/>
      <c r="AE10" s="2"/>
      <c r="AF10" s="2"/>
      <c r="AG10" s="2"/>
      <c r="AH10" s="2"/>
      <c r="AI10" s="2"/>
      <c r="AJ10" s="2"/>
      <c r="AK10" s="2"/>
      <c r="AL10" s="36">
        <f>データ!$U$6</f>
        <v>1113</v>
      </c>
      <c r="AM10" s="36"/>
      <c r="AN10" s="36"/>
      <c r="AO10" s="36"/>
      <c r="AP10" s="36"/>
      <c r="AQ10" s="36"/>
      <c r="AR10" s="36"/>
      <c r="AS10" s="36"/>
      <c r="AT10" s="37">
        <f>データ!$V$6</f>
        <v>42.13</v>
      </c>
      <c r="AU10" s="37"/>
      <c r="AV10" s="37"/>
      <c r="AW10" s="37"/>
      <c r="AX10" s="37"/>
      <c r="AY10" s="37"/>
      <c r="AZ10" s="37"/>
      <c r="BA10" s="37"/>
      <c r="BB10" s="37">
        <f>データ!$W$6</f>
        <v>26.42</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113</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0/fnLlTBKfduw3kFrUk7XtXAc+c7AF22U6IHNeJ8LRqKVY/HHNsK4b4Q7Q6ZAsrfjAk6tWSJF2yNfSQ55lAPng==" saltValue="rcXQnkTdUNDkkBDvcz7Q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193682</v>
      </c>
      <c r="D6" s="20">
        <f t="shared" si="3"/>
        <v>47</v>
      </c>
      <c r="E6" s="20">
        <f t="shared" si="3"/>
        <v>1</v>
      </c>
      <c r="F6" s="20">
        <f t="shared" si="3"/>
        <v>0</v>
      </c>
      <c r="G6" s="20">
        <f t="shared" si="3"/>
        <v>0</v>
      </c>
      <c r="H6" s="20" t="str">
        <f t="shared" si="3"/>
        <v>山梨県　富士川町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7.9</v>
      </c>
      <c r="Q6" s="21">
        <f t="shared" si="3"/>
        <v>2085</v>
      </c>
      <c r="R6" s="21">
        <f t="shared" si="3"/>
        <v>14127</v>
      </c>
      <c r="S6" s="21">
        <f t="shared" si="3"/>
        <v>112</v>
      </c>
      <c r="T6" s="21">
        <f t="shared" si="3"/>
        <v>126.13</v>
      </c>
      <c r="U6" s="21">
        <f t="shared" si="3"/>
        <v>1113</v>
      </c>
      <c r="V6" s="21">
        <f t="shared" si="3"/>
        <v>42.13</v>
      </c>
      <c r="W6" s="21">
        <f t="shared" si="3"/>
        <v>26.42</v>
      </c>
      <c r="X6" s="22">
        <f>IF(X7="",NA(),X7)</f>
        <v>57.56</v>
      </c>
      <c r="Y6" s="22">
        <f t="shared" ref="Y6:AG6" si="4">IF(Y7="",NA(),Y7)</f>
        <v>54.72</v>
      </c>
      <c r="Z6" s="22">
        <f t="shared" si="4"/>
        <v>59.31</v>
      </c>
      <c r="AA6" s="22">
        <f t="shared" si="4"/>
        <v>61.57</v>
      </c>
      <c r="AB6" s="22">
        <f t="shared" si="4"/>
        <v>68.27</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2551.94</v>
      </c>
      <c r="BF6" s="22">
        <f t="shared" ref="BF6:BN6" si="7">IF(BF7="",NA(),BF7)</f>
        <v>2424.96</v>
      </c>
      <c r="BG6" s="22">
        <f t="shared" si="7"/>
        <v>2453.35</v>
      </c>
      <c r="BH6" s="22">
        <f t="shared" si="7"/>
        <v>3030.1</v>
      </c>
      <c r="BI6" s="22">
        <f t="shared" si="7"/>
        <v>3401.55</v>
      </c>
      <c r="BJ6" s="22">
        <f t="shared" si="7"/>
        <v>1183.92</v>
      </c>
      <c r="BK6" s="22">
        <f t="shared" si="7"/>
        <v>1128.72</v>
      </c>
      <c r="BL6" s="22">
        <f t="shared" si="7"/>
        <v>1125.25</v>
      </c>
      <c r="BM6" s="22">
        <f t="shared" si="7"/>
        <v>1157.05</v>
      </c>
      <c r="BN6" s="22">
        <f t="shared" si="7"/>
        <v>1228.8</v>
      </c>
      <c r="BO6" s="21" t="str">
        <f>IF(BO7="","",IF(BO7="-","【-】","【"&amp;SUBSTITUTE(TEXT(BO7,"#,##0.00"),"-","△")&amp;"】"))</f>
        <v>【1,045.20】</v>
      </c>
      <c r="BP6" s="22">
        <f>IF(BP7="",NA(),BP7)</f>
        <v>29.03</v>
      </c>
      <c r="BQ6" s="22">
        <f t="shared" ref="BQ6:BY6" si="8">IF(BQ7="",NA(),BQ7)</f>
        <v>27.42</v>
      </c>
      <c r="BR6" s="22">
        <f t="shared" si="8"/>
        <v>25.52</v>
      </c>
      <c r="BS6" s="22">
        <f t="shared" si="8"/>
        <v>20.99</v>
      </c>
      <c r="BT6" s="22">
        <f t="shared" si="8"/>
        <v>22.25</v>
      </c>
      <c r="BU6" s="22">
        <f t="shared" si="8"/>
        <v>42.5</v>
      </c>
      <c r="BV6" s="22">
        <f t="shared" si="8"/>
        <v>41.84</v>
      </c>
      <c r="BW6" s="22">
        <f t="shared" si="8"/>
        <v>41.44</v>
      </c>
      <c r="BX6" s="22">
        <f t="shared" si="8"/>
        <v>37.65</v>
      </c>
      <c r="BY6" s="22">
        <f t="shared" si="8"/>
        <v>37.31</v>
      </c>
      <c r="BZ6" s="21" t="str">
        <f>IF(BZ7="","",IF(BZ7="-","【-】","【"&amp;SUBSTITUTE(TEXT(BZ7,"#,##0.00"),"-","△")&amp;"】"))</f>
        <v>【49.51】</v>
      </c>
      <c r="CA6" s="22">
        <f>IF(CA7="",NA(),CA7)</f>
        <v>445.46</v>
      </c>
      <c r="CB6" s="22">
        <f t="shared" ref="CB6:CJ6" si="9">IF(CB7="",NA(),CB7)</f>
        <v>472.31</v>
      </c>
      <c r="CC6" s="22">
        <f t="shared" si="9"/>
        <v>513.78</v>
      </c>
      <c r="CD6" s="22">
        <f t="shared" si="9"/>
        <v>535.87</v>
      </c>
      <c r="CE6" s="22">
        <f t="shared" si="9"/>
        <v>501.65</v>
      </c>
      <c r="CF6" s="22">
        <f t="shared" si="9"/>
        <v>377.72</v>
      </c>
      <c r="CG6" s="22">
        <f t="shared" si="9"/>
        <v>390.47</v>
      </c>
      <c r="CH6" s="22">
        <f t="shared" si="9"/>
        <v>403.61</v>
      </c>
      <c r="CI6" s="22">
        <f t="shared" si="9"/>
        <v>442.82</v>
      </c>
      <c r="CJ6" s="22">
        <f t="shared" si="9"/>
        <v>425.76</v>
      </c>
      <c r="CK6" s="21" t="str">
        <f>IF(CK7="","",IF(CK7="-","【-】","【"&amp;SUBSTITUTE(TEXT(CK7,"#,##0.00"),"-","△")&amp;"】"))</f>
        <v>【317.14】</v>
      </c>
      <c r="CL6" s="22">
        <f>IF(CL7="",NA(),CL7)</f>
        <v>86.4</v>
      </c>
      <c r="CM6" s="22">
        <f t="shared" ref="CM6:CU6" si="10">IF(CM7="",NA(),CM7)</f>
        <v>78.58</v>
      </c>
      <c r="CN6" s="22">
        <f t="shared" si="10"/>
        <v>76.08</v>
      </c>
      <c r="CO6" s="22">
        <f t="shared" si="10"/>
        <v>75.209999999999994</v>
      </c>
      <c r="CP6" s="22">
        <f t="shared" si="10"/>
        <v>81.67</v>
      </c>
      <c r="CQ6" s="22">
        <f t="shared" si="10"/>
        <v>48.01</v>
      </c>
      <c r="CR6" s="22">
        <f t="shared" si="10"/>
        <v>49.08</v>
      </c>
      <c r="CS6" s="22">
        <f t="shared" si="10"/>
        <v>51.46</v>
      </c>
      <c r="CT6" s="22">
        <f t="shared" si="10"/>
        <v>51.84</v>
      </c>
      <c r="CU6" s="22">
        <f t="shared" si="10"/>
        <v>52.34</v>
      </c>
      <c r="CV6" s="21" t="str">
        <f>IF(CV7="","",IF(CV7="-","【-】","【"&amp;SUBSTITUTE(TEXT(CV7,"#,##0.00"),"-","△")&amp;"】"))</f>
        <v>【55.00】</v>
      </c>
      <c r="CW6" s="22">
        <f>IF(CW7="",NA(),CW7)</f>
        <v>58.9</v>
      </c>
      <c r="CX6" s="22">
        <f t="shared" ref="CX6:DF6" si="11">IF(CX7="",NA(),CX7)</f>
        <v>66.099999999999994</v>
      </c>
      <c r="CY6" s="22">
        <f t="shared" si="11"/>
        <v>65.27</v>
      </c>
      <c r="CZ6" s="22">
        <f t="shared" si="11"/>
        <v>64.63</v>
      </c>
      <c r="DA6" s="22">
        <f t="shared" si="11"/>
        <v>56.4</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0.93</v>
      </c>
      <c r="EE6" s="22">
        <f t="shared" ref="EE6:EM6" si="14">IF(EE7="",NA(),EE7)</f>
        <v>0.28000000000000003</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193682</v>
      </c>
      <c r="D7" s="24">
        <v>47</v>
      </c>
      <c r="E7" s="24">
        <v>1</v>
      </c>
      <c r="F7" s="24">
        <v>0</v>
      </c>
      <c r="G7" s="24">
        <v>0</v>
      </c>
      <c r="H7" s="24" t="s">
        <v>96</v>
      </c>
      <c r="I7" s="24" t="s">
        <v>97</v>
      </c>
      <c r="J7" s="24" t="s">
        <v>98</v>
      </c>
      <c r="K7" s="24" t="s">
        <v>99</v>
      </c>
      <c r="L7" s="24" t="s">
        <v>100</v>
      </c>
      <c r="M7" s="24" t="s">
        <v>101</v>
      </c>
      <c r="N7" s="25" t="s">
        <v>102</v>
      </c>
      <c r="O7" s="25" t="s">
        <v>103</v>
      </c>
      <c r="P7" s="25">
        <v>7.9</v>
      </c>
      <c r="Q7" s="25">
        <v>2085</v>
      </c>
      <c r="R7" s="25">
        <v>14127</v>
      </c>
      <c r="S7" s="25">
        <v>112</v>
      </c>
      <c r="T7" s="25">
        <v>126.13</v>
      </c>
      <c r="U7" s="25">
        <v>1113</v>
      </c>
      <c r="V7" s="25">
        <v>42.13</v>
      </c>
      <c r="W7" s="25">
        <v>26.42</v>
      </c>
      <c r="X7" s="25">
        <v>57.56</v>
      </c>
      <c r="Y7" s="25">
        <v>54.72</v>
      </c>
      <c r="Z7" s="25">
        <v>59.31</v>
      </c>
      <c r="AA7" s="25">
        <v>61.57</v>
      </c>
      <c r="AB7" s="25">
        <v>68.27</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2551.94</v>
      </c>
      <c r="BF7" s="25">
        <v>2424.96</v>
      </c>
      <c r="BG7" s="25">
        <v>2453.35</v>
      </c>
      <c r="BH7" s="25">
        <v>3030.1</v>
      </c>
      <c r="BI7" s="25">
        <v>3401.55</v>
      </c>
      <c r="BJ7" s="25">
        <v>1183.92</v>
      </c>
      <c r="BK7" s="25">
        <v>1128.72</v>
      </c>
      <c r="BL7" s="25">
        <v>1125.25</v>
      </c>
      <c r="BM7" s="25">
        <v>1157.05</v>
      </c>
      <c r="BN7" s="25">
        <v>1228.8</v>
      </c>
      <c r="BO7" s="25">
        <v>1045.2</v>
      </c>
      <c r="BP7" s="25">
        <v>29.03</v>
      </c>
      <c r="BQ7" s="25">
        <v>27.42</v>
      </c>
      <c r="BR7" s="25">
        <v>25.52</v>
      </c>
      <c r="BS7" s="25">
        <v>20.99</v>
      </c>
      <c r="BT7" s="25">
        <v>22.25</v>
      </c>
      <c r="BU7" s="25">
        <v>42.5</v>
      </c>
      <c r="BV7" s="25">
        <v>41.84</v>
      </c>
      <c r="BW7" s="25">
        <v>41.44</v>
      </c>
      <c r="BX7" s="25">
        <v>37.65</v>
      </c>
      <c r="BY7" s="25">
        <v>37.31</v>
      </c>
      <c r="BZ7" s="25">
        <v>49.51</v>
      </c>
      <c r="CA7" s="25">
        <v>445.46</v>
      </c>
      <c r="CB7" s="25">
        <v>472.31</v>
      </c>
      <c r="CC7" s="25">
        <v>513.78</v>
      </c>
      <c r="CD7" s="25">
        <v>535.87</v>
      </c>
      <c r="CE7" s="25">
        <v>501.65</v>
      </c>
      <c r="CF7" s="25">
        <v>377.72</v>
      </c>
      <c r="CG7" s="25">
        <v>390.47</v>
      </c>
      <c r="CH7" s="25">
        <v>403.61</v>
      </c>
      <c r="CI7" s="25">
        <v>442.82</v>
      </c>
      <c r="CJ7" s="25">
        <v>425.76</v>
      </c>
      <c r="CK7" s="25">
        <v>317.14</v>
      </c>
      <c r="CL7" s="25">
        <v>86.4</v>
      </c>
      <c r="CM7" s="25">
        <v>78.58</v>
      </c>
      <c r="CN7" s="25">
        <v>76.08</v>
      </c>
      <c r="CO7" s="25">
        <v>75.209999999999994</v>
      </c>
      <c r="CP7" s="25">
        <v>81.67</v>
      </c>
      <c r="CQ7" s="25">
        <v>48.01</v>
      </c>
      <c r="CR7" s="25">
        <v>49.08</v>
      </c>
      <c r="CS7" s="25">
        <v>51.46</v>
      </c>
      <c r="CT7" s="25">
        <v>51.84</v>
      </c>
      <c r="CU7" s="25">
        <v>52.34</v>
      </c>
      <c r="CV7" s="25">
        <v>55</v>
      </c>
      <c r="CW7" s="25">
        <v>58.9</v>
      </c>
      <c r="CX7" s="25">
        <v>66.099999999999994</v>
      </c>
      <c r="CY7" s="25">
        <v>65.27</v>
      </c>
      <c r="CZ7" s="25">
        <v>64.63</v>
      </c>
      <c r="DA7" s="25">
        <v>56.4</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0.93</v>
      </c>
      <c r="EE7" s="25">
        <v>0.28000000000000003</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2025-01-24T06:40:06Z</dcterms:created>
  <dcterms:modified xsi:type="dcterms:W3CDTF">2025-02-03T00:51:53Z</dcterms:modified>
  <cp:category/>
</cp:coreProperties>
</file>