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vuP2eUrk4VOoQZ9vdCclEXqTm6DJcnraWh0Z2MtTMk7bNSXIpDntWn0OMW+7hvWL13NcXQ+ns8ZEZuy60mkOQ==" workbookSaltValue="Ut10sOYQ4RadTOLGIurPNw=="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<sst xmlns="http://schemas.openxmlformats.org/spreadsheetml/2006/main" xmlns:r="http://schemas.openxmlformats.org/officeDocument/2006/relationships" count="111" uniqueCount="111">
  <si>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</si>
  <si>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</si>
  <si>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</si>
  <si>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</si>
  <si>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</si>
  <si>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</si>
  <si>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</si>
  <si>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</si>
  <si>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</si>
  <si>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</si>
  <si>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</si>
  <si>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</si>
  <si>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</si>
  <si>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</si>
  <si>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</si>
  <si>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</si>
  <si>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</si>
  <si>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</si>
  <si>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</si>
  <si>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</si>
  <si>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</si>
  <si>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</si>
  <si>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</si>
  <si>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</si>
  <si>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</si>
  <si>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</si>
  <si>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</si>
  <si>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</si>
  <si>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</si>
  <si>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</si>
  <si>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</si>
  <si>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</si>
  <si>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</si>
  <si>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</si>
  <si>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</si>
  <si>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有収率が減少していたがR5年度は回復傾向にある。しかしながら、各施設及び管路の更新工事を進めて行く必要がある。令和4年度に作成したアセットマネジメント計画により、耐震化を踏まえたうえで水道施設及び管路の更新の優先度をつけることで、効率的に更新を図って行く。</t>
    <rPh sb="4" eb="11">
      <t>ゲンショウシ</t>
    </rPh>
    <rPh sb="13" eb="15">
      <t>ネンド</t>
    </rPh>
    <rPh sb="16" eb="23">
      <t>カイフクケイコ</t>
    </rPh>
    <rPh sb="61" eb="63">
      <t>サクセイ</t>
    </rPh>
    <rPh sb="81" eb="84">
      <t>タイシンカ</t>
    </rPh>
    <rPh sb="85" eb="86">
      <t>フ</t>
    </rPh>
    <phoneticPr fontId="1"/>
  </si>
  <si>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</si>
  <si>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</si>
  <si>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</si>
  <si>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</si>
  <si>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</si>
  <si>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</si>
  <si>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</si>
  <si>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</si>
  <si>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</si>
  <si>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</si>
  <si>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</si>
  <si>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</si>
  <si>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</si>
  <si>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</si>
  <si>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</si>
  <si>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</si>
  <si>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</si>
  <si>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</si>
  <si>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</si>
  <si>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</si>
  <si>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</si>
  <si>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</si>
  <si>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</si>
  <si>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</si>
  <si>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</si>
  <si>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</si>
  <si>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</si>
  <si>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</si>
  <si>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</si>
  <si>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</si>
  <si>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</si>
  <si>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</si>
  <si>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</si>
  <si>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</si>
  <si>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</si>
  <si>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</si>
  <si>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</si>
  <si>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</si>
  <si>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</si>
  <si>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</si>
  <si>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</si>
  <si>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</si>
  <si>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給水人口の減少により、給水収益は減少傾向にあるが、経営効率化等に取り組んでいるため、経常収支比率は100%を超え、黒字経営を継続している。しかし、今後各施設の更新等も必要になってくるため、引き続き経営改善に努めていく必要がある。</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</si>
  <si>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</si>
  <si>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</si>
  <si>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</si>
  <si>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</si>
  <si>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</si>
  <si>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</si>
  <si>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</si>
  <si>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</si>
  <si>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</si>
  <si>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</si>
  <si>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</si>
  <si>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</si>
  <si>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</si>
  <si>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</si>
  <si>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</si>
  <si>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</si>
  <si>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山梨県　富士川町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</si>
  <si>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</si>
  <si>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</si>
  <si>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</si>
  <si>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</si>
  <si>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</si>
  <si>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</si>
  <si>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</si>
  <si>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</si>
  <si>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</si>
  <si>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</si>
  <si>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</si>
  <si>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</si>
  <si>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</si>
  <si>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</si>
  <si>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常収支比率は100%を超えており、黒字経営を継続しているところであるが、今後給水人口の減少により、給水収益も減少する事が見込まれるうえ、減価償却費も上昇しているなか、更なる経営の効率化・健全化を進めて行かなければならない。また、今後も水道施設や管路の更新は、継続して進めて行く必要があり、アセットマネジメント計画や次年度作成予定の耐震化計画により、優先度をつけて、計画的に更新を進めて行く。</t>
    <rPh sb="69" eb="75">
      <t>ゲンカショウ</t>
    </rPh>
    <rPh sb="75" eb="77">
      <t>ジョウショウ</t>
    </rPh>
    <rPh sb="158" eb="161">
      <t>ジネンド</t>
    </rPh>
    <rPh sb="161" eb="166">
      <t>サクセイ予</t>
    </rPh>
    <rPh sb="166" eb="174">
      <t>タイシンカケイカ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</si>
</sst>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0.44</c:v>
                </c:pt>
                <c:pt idx="2">
                  <c:v>0.73</c:v>
                </c:pt>
                <c:pt idx="3">
                  <c:v>0.61</c:v>
                </c:pt>
                <c:pt idx="4">
                  <c:v>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0.5</c:v>
                </c:pt>
                <c:pt idx="3">
                  <c:v>0.4</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111.18</c:v>
                </c:pt>
                <c:pt idx="1">
                  <c:v>125.76</c:v>
                </c:pt>
                <c:pt idx="2">
                  <c:v>105.47</c:v>
                </c:pt>
                <c:pt idx="3">
                  <c:v>113.1</c:v>
                </c:pt>
                <c:pt idx="4">
                  <c:v>106.82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107.81</c:v>
                </c:pt>
                <c:pt idx="3">
                  <c:v>107.21</c:v>
                </c:pt>
                <c:pt idx="4">
                  <c:v>105.97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51.07</c:v>
                </c:pt>
                <c:pt idx="1">
                  <c:v>53.5</c:v>
                </c:pt>
                <c:pt idx="2">
                  <c:v>54.75</c:v>
                </c:pt>
                <c:pt idx="3">
                  <c:v>55.87</c:v>
                </c:pt>
                <c:pt idx="4">
                  <c:v>55.55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50.75</c:v>
                </c:pt>
                <c:pt idx="3">
                  <c:v>51.72</c:v>
                </c:pt>
                <c:pt idx="4">
                  <c:v>52.27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1.27</c:v>
                </c:pt>
                <c:pt idx="1">
                  <c:v>1.27</c:v>
                </c:pt>
                <c:pt idx="2">
                  <c:v>1.27</c:v>
                </c:pt>
                <c:pt idx="3">
                  <c:v>1.26</c:v>
                </c:pt>
                <c:pt idx="4">
                  <c:v>1.03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21.14</c:v>
                </c:pt>
                <c:pt idx="3">
                  <c:v>22.12</c:v>
                </c:pt>
                <c:pt idx="4">
                  <c:v>25.67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8.86</c:v>
                </c:pt>
                <c:pt idx="3">
                  <c:v>7.65</c:v>
                </c:pt>
                <c:pt idx="4">
                  <c:v>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583.97</c:v>
                </c:pt>
                <c:pt idx="1">
                  <c:v>766.77</c:v>
                </c:pt>
                <c:pt idx="2">
                  <c:v>636.16999999999996</c:v>
                </c:pt>
                <c:pt idx="3">
                  <c:v>372.09</c:v>
                </c:pt>
                <c:pt idx="4">
                  <c:v>406.28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384.23</c:v>
                </c:pt>
                <c:pt idx="3">
                  <c:v>364.3</c:v>
                </c:pt>
                <c:pt idx="4">
                  <c:v>378.87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347.98</c:v>
                </c:pt>
                <c:pt idx="1">
                  <c:v>309.73</c:v>
                </c:pt>
                <c:pt idx="2">
                  <c:v>276.66000000000003</c:v>
                </c:pt>
                <c:pt idx="3">
                  <c:v>243.53</c:v>
                </c:pt>
                <c:pt idx="4">
                  <c:v>213.82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439.43</c:v>
                </c:pt>
                <c:pt idx="3">
                  <c:v>438.41</c:v>
                </c:pt>
                <c:pt idx="4">
                  <c:v>430.23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101.39</c:v>
                </c:pt>
                <c:pt idx="1">
                  <c:v>122.86</c:v>
                </c:pt>
                <c:pt idx="2">
                  <c:v>96.06</c:v>
                </c:pt>
                <c:pt idx="3">
                  <c:v>95.75</c:v>
                </c:pt>
                <c:pt idx="4">
                  <c:v>92.01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94.41</c:v>
                </c:pt>
                <c:pt idx="3">
                  <c:v>90.96</c:v>
                </c:pt>
                <c:pt idx="4">
                  <c:v>90.66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113.8</c:v>
                </c:pt>
                <c:pt idx="1">
                  <c:v>93.73</c:v>
                </c:pt>
                <c:pt idx="2">
                  <c:v>120.46</c:v>
                </c:pt>
                <c:pt idx="3">
                  <c:v>121.35</c:v>
                </c:pt>
                <c:pt idx="4">
                  <c:v>126.39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192.13</c:v>
                </c:pt>
                <c:pt idx="3">
                  <c:v>197.04</c:v>
                </c:pt>
                <c:pt idx="4">
                  <c:v>199.33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81.73</c:v>
                </c:pt>
                <c:pt idx="1">
                  <c:v>80.48</c:v>
                </c:pt>
                <c:pt idx="2">
                  <c:v>80.48</c:v>
                </c:pt>
                <c:pt idx="3">
                  <c:v>83.31</c:v>
                </c:pt>
                <c:pt idx="4">
                  <c:v>78.64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53.87</c:v>
                </c:pt>
                <c:pt idx="3">
                  <c:v>54.49</c:v>
                </c:pt>
                <c:pt idx="4">
                  <c:v>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73.430000000000007</c:v>
                </c:pt>
                <c:pt idx="1">
                  <c:v>75.75</c:v>
                </c:pt>
                <c:pt idx="2">
                  <c:v>74.91</c:v>
                </c:pt>
                <c:pt idx="3">
                  <c:v>72.02</c:v>
                </c:pt>
                <c:pt idx="4">
                  <c:v>74.790000000000006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79.489999999999995</c:v>
                </c:pt>
                <c:pt idx="3">
                  <c:v>78.8</c:v>
                </c:pt>
                <c:pt idx="4">
                  <c:v>77.98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election activeCell="BL83" sqref="BL8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富士川町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14127</v>
      </c>
      <c r="AM8" s="29"/>
      <c r="AN8" s="29"/>
      <c r="AO8" s="29"/>
      <c r="AP8" s="29"/>
      <c r="AQ8" s="29"/>
      <c r="AR8" s="29"/>
      <c r="AS8" s="29"/>
      <c r="AT8" s="7">
        <f>データ!$S$6</f>
        <v>112</v>
      </c>
      <c r="AU8" s="15"/>
      <c r="AV8" s="15"/>
      <c r="AW8" s="15"/>
      <c r="AX8" s="15"/>
      <c r="AY8" s="15"/>
      <c r="AZ8" s="15"/>
      <c r="BA8" s="15"/>
      <c r="BB8" s="27">
        <f>データ!$T$6</f>
        <v>126.13</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86.81</v>
      </c>
      <c r="J10" s="15"/>
      <c r="K10" s="15"/>
      <c r="L10" s="15"/>
      <c r="M10" s="15"/>
      <c r="N10" s="15"/>
      <c r="O10" s="24"/>
      <c r="P10" s="27">
        <f>データ!$P$6</f>
        <v>90.17</v>
      </c>
      <c r="Q10" s="27"/>
      <c r="R10" s="27"/>
      <c r="S10" s="27"/>
      <c r="T10" s="27"/>
      <c r="U10" s="27"/>
      <c r="V10" s="27"/>
      <c r="W10" s="29">
        <f>データ!$Q$6</f>
        <v>2250</v>
      </c>
      <c r="X10" s="29"/>
      <c r="Y10" s="29"/>
      <c r="Z10" s="29"/>
      <c r="AA10" s="29"/>
      <c r="AB10" s="29"/>
      <c r="AC10" s="29"/>
      <c r="AD10" s="2"/>
      <c r="AE10" s="2"/>
      <c r="AF10" s="2"/>
      <c r="AG10" s="2"/>
      <c r="AH10" s="2"/>
      <c r="AI10" s="2"/>
      <c r="AJ10" s="2"/>
      <c r="AK10" s="2"/>
      <c r="AL10" s="29">
        <f>データ!$U$6</f>
        <v>12699</v>
      </c>
      <c r="AM10" s="29"/>
      <c r="AN10" s="29"/>
      <c r="AO10" s="29"/>
      <c r="AP10" s="29"/>
      <c r="AQ10" s="29"/>
      <c r="AR10" s="29"/>
      <c r="AS10" s="29"/>
      <c r="AT10" s="7">
        <f>データ!$V$6</f>
        <v>10.58</v>
      </c>
      <c r="AU10" s="15"/>
      <c r="AV10" s="15"/>
      <c r="AW10" s="15"/>
      <c r="AX10" s="15"/>
      <c r="AY10" s="15"/>
      <c r="AZ10" s="15"/>
      <c r="BA10" s="15"/>
      <c r="BB10" s="27">
        <f>データ!$W$6</f>
        <v>1200.28</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78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35</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6</v>
      </c>
      <c r="J84" s="12" t="s">
        <v>25</v>
      </c>
      <c r="K84" s="12" t="s">
        <v>49</v>
      </c>
      <c r="L84" s="12" t="s">
        <v>51</v>
      </c>
      <c r="M84" s="12" t="s">
        <v>31</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cHhnpvOV+ebtQX8m0gLNTtrf68Zvn9VHQhjtkmEjUUZDhJzJiULbaHeBXEQ8KgY6RTkY3tXgb9MV3SLcpQw81w==" saltValue="gC3J+1VS8rBisz8pGyFZ2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58</v>
      </c>
      <c r="D3" s="67" t="s">
        <v>59</v>
      </c>
      <c r="E3" s="67" t="s">
        <v>2</v>
      </c>
      <c r="F3" s="67" t="s">
        <v>1</v>
      </c>
      <c r="G3" s="67" t="s">
        <v>23</v>
      </c>
      <c r="H3" s="74" t="s">
        <v>28</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62</v>
      </c>
      <c r="BF4" s="84"/>
      <c r="BG4" s="84"/>
      <c r="BH4" s="84"/>
      <c r="BI4" s="84"/>
      <c r="BJ4" s="84"/>
      <c r="BK4" s="84"/>
      <c r="BL4" s="84"/>
      <c r="BM4" s="84"/>
      <c r="BN4" s="84"/>
      <c r="BO4" s="84"/>
      <c r="BP4" s="84" t="s">
        <v>33</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61</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26</v>
      </c>
      <c r="B5" s="69"/>
      <c r="C5" s="69"/>
      <c r="D5" s="69"/>
      <c r="E5" s="69"/>
      <c r="F5" s="69"/>
      <c r="G5" s="69"/>
      <c r="H5" s="76" t="s">
        <v>57</v>
      </c>
      <c r="I5" s="76" t="s">
        <v>69</v>
      </c>
      <c r="J5" s="76" t="s">
        <v>70</v>
      </c>
      <c r="K5" s="76" t="s">
        <v>71</v>
      </c>
      <c r="L5" s="76" t="s">
        <v>72</v>
      </c>
      <c r="M5" s="76" t="s">
        <v>3</v>
      </c>
      <c r="N5" s="76" t="s">
        <v>73</v>
      </c>
      <c r="O5" s="76" t="s">
        <v>74</v>
      </c>
      <c r="P5" s="76" t="s">
        <v>75</v>
      </c>
      <c r="Q5" s="76" t="s">
        <v>76</v>
      </c>
      <c r="R5" s="76" t="s">
        <v>77</v>
      </c>
      <c r="S5" s="76" t="s">
        <v>79</v>
      </c>
      <c r="T5" s="76" t="s">
        <v>64</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43</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193682</v>
      </c>
      <c r="D6" s="70">
        <f t="shared" si="1"/>
        <v>46</v>
      </c>
      <c r="E6" s="70">
        <f t="shared" si="1"/>
        <v>1</v>
      </c>
      <c r="F6" s="70">
        <f t="shared" si="1"/>
        <v>0</v>
      </c>
      <c r="G6" s="70">
        <f t="shared" si="1"/>
        <v>1</v>
      </c>
      <c r="H6" s="70" t="str">
        <f t="shared" si="1"/>
        <v>山梨県　富士川町</v>
      </c>
      <c r="I6" s="70" t="str">
        <f t="shared" si="1"/>
        <v>法適用</v>
      </c>
      <c r="J6" s="70" t="str">
        <f t="shared" si="1"/>
        <v>水道事業</v>
      </c>
      <c r="K6" s="70" t="str">
        <f t="shared" si="1"/>
        <v>末端給水事業</v>
      </c>
      <c r="L6" s="70" t="str">
        <f t="shared" si="1"/>
        <v>A7</v>
      </c>
      <c r="M6" s="70" t="str">
        <f t="shared" si="1"/>
        <v>非設置</v>
      </c>
      <c r="N6" s="79" t="str">
        <f t="shared" si="1"/>
        <v>-</v>
      </c>
      <c r="O6" s="79">
        <f t="shared" si="1"/>
        <v>86.81</v>
      </c>
      <c r="P6" s="79">
        <f t="shared" si="1"/>
        <v>90.17</v>
      </c>
      <c r="Q6" s="79">
        <f t="shared" si="1"/>
        <v>2250</v>
      </c>
      <c r="R6" s="79">
        <f t="shared" si="1"/>
        <v>14127</v>
      </c>
      <c r="S6" s="79">
        <f t="shared" si="1"/>
        <v>112</v>
      </c>
      <c r="T6" s="79">
        <f t="shared" si="1"/>
        <v>126.13</v>
      </c>
      <c r="U6" s="79">
        <f t="shared" si="1"/>
        <v>12699</v>
      </c>
      <c r="V6" s="79">
        <f t="shared" si="1"/>
        <v>10.58</v>
      </c>
      <c r="W6" s="79">
        <f t="shared" si="1"/>
        <v>1200.28</v>
      </c>
      <c r="X6" s="85">
        <f t="shared" ref="X6:AG6" si="2">IF(X7="",NA(),X7)</f>
        <v>111.18</v>
      </c>
      <c r="Y6" s="85">
        <f t="shared" si="2"/>
        <v>125.76</v>
      </c>
      <c r="Z6" s="85">
        <f t="shared" si="2"/>
        <v>105.47</v>
      </c>
      <c r="AA6" s="85">
        <f t="shared" si="2"/>
        <v>113.1</v>
      </c>
      <c r="AB6" s="85">
        <f t="shared" si="2"/>
        <v>106.82</v>
      </c>
      <c r="AC6" s="85">
        <f t="shared" si="2"/>
        <v>108.46</v>
      </c>
      <c r="AD6" s="85">
        <f t="shared" si="2"/>
        <v>109.02</v>
      </c>
      <c r="AE6" s="85">
        <f t="shared" si="2"/>
        <v>107.81</v>
      </c>
      <c r="AF6" s="85">
        <f t="shared" si="2"/>
        <v>107.21</v>
      </c>
      <c r="AG6" s="85">
        <f t="shared" si="2"/>
        <v>105.97</v>
      </c>
      <c r="AH6" s="79" t="str">
        <f>IF(AH7="","",IF(AH7="-","【-】","【"&amp;SUBSTITUTE(TEXT(AH7,"#,##0.00"),"-","△")&amp;"】"))</f>
        <v>【108.24】</v>
      </c>
      <c r="AI6" s="79">
        <f t="shared" ref="AI6:AR6" si="3">IF(AI7="",NA(),AI7)</f>
        <v>0</v>
      </c>
      <c r="AJ6" s="79">
        <f t="shared" si="3"/>
        <v>0</v>
      </c>
      <c r="AK6" s="79">
        <f t="shared" si="3"/>
        <v>0</v>
      </c>
      <c r="AL6" s="79">
        <f t="shared" si="3"/>
        <v>0</v>
      </c>
      <c r="AM6" s="79">
        <f t="shared" si="3"/>
        <v>0</v>
      </c>
      <c r="AN6" s="85">
        <f t="shared" si="3"/>
        <v>11.94</v>
      </c>
      <c r="AO6" s="85">
        <f t="shared" si="3"/>
        <v>11</v>
      </c>
      <c r="AP6" s="85">
        <f t="shared" si="3"/>
        <v>8.86</v>
      </c>
      <c r="AQ6" s="85">
        <f t="shared" si="3"/>
        <v>7.65</v>
      </c>
      <c r="AR6" s="85">
        <f t="shared" si="3"/>
        <v>8.52</v>
      </c>
      <c r="AS6" s="79" t="str">
        <f>IF(AS7="","",IF(AS7="-","【-】","【"&amp;SUBSTITUTE(TEXT(AS7,"#,##0.00"),"-","△")&amp;"】"))</f>
        <v>【1.50】</v>
      </c>
      <c r="AT6" s="85">
        <f t="shared" ref="AT6:BC6" si="4">IF(AT7="",NA(),AT7)</f>
        <v>583.97</v>
      </c>
      <c r="AU6" s="85">
        <f t="shared" si="4"/>
        <v>766.77</v>
      </c>
      <c r="AV6" s="85">
        <f t="shared" si="4"/>
        <v>636.16999999999996</v>
      </c>
      <c r="AW6" s="85">
        <f t="shared" si="4"/>
        <v>372.09</v>
      </c>
      <c r="AX6" s="85">
        <f t="shared" si="4"/>
        <v>406.28</v>
      </c>
      <c r="AY6" s="85">
        <f t="shared" si="4"/>
        <v>362.93</v>
      </c>
      <c r="AZ6" s="85">
        <f t="shared" si="4"/>
        <v>371.81</v>
      </c>
      <c r="BA6" s="85">
        <f t="shared" si="4"/>
        <v>384.23</v>
      </c>
      <c r="BB6" s="85">
        <f t="shared" si="4"/>
        <v>364.3</v>
      </c>
      <c r="BC6" s="85">
        <f t="shared" si="4"/>
        <v>378.87</v>
      </c>
      <c r="BD6" s="79" t="str">
        <f>IF(BD7="","",IF(BD7="-","【-】","【"&amp;SUBSTITUTE(TEXT(BD7,"#,##0.00"),"-","△")&amp;"】"))</f>
        <v>【243.36】</v>
      </c>
      <c r="BE6" s="85">
        <f t="shared" ref="BE6:BN6" si="5">IF(BE7="",NA(),BE7)</f>
        <v>347.98</v>
      </c>
      <c r="BF6" s="85">
        <f t="shared" si="5"/>
        <v>309.73</v>
      </c>
      <c r="BG6" s="85">
        <f t="shared" si="5"/>
        <v>276.66000000000003</v>
      </c>
      <c r="BH6" s="85">
        <f t="shared" si="5"/>
        <v>243.53</v>
      </c>
      <c r="BI6" s="85">
        <f t="shared" si="5"/>
        <v>213.82</v>
      </c>
      <c r="BJ6" s="85">
        <f t="shared" si="5"/>
        <v>439.05</v>
      </c>
      <c r="BK6" s="85">
        <f t="shared" si="5"/>
        <v>465.85</v>
      </c>
      <c r="BL6" s="85">
        <f t="shared" si="5"/>
        <v>439.43</v>
      </c>
      <c r="BM6" s="85">
        <f t="shared" si="5"/>
        <v>438.41</v>
      </c>
      <c r="BN6" s="85">
        <f t="shared" si="5"/>
        <v>430.23</v>
      </c>
      <c r="BO6" s="79" t="str">
        <f>IF(BO7="","",IF(BO7="-","【-】","【"&amp;SUBSTITUTE(TEXT(BO7,"#,##0.00"),"-","△")&amp;"】"))</f>
        <v>【265.93】</v>
      </c>
      <c r="BP6" s="85">
        <f t="shared" ref="BP6:BY6" si="6">IF(BP7="",NA(),BP7)</f>
        <v>101.39</v>
      </c>
      <c r="BQ6" s="85">
        <f t="shared" si="6"/>
        <v>122.86</v>
      </c>
      <c r="BR6" s="85">
        <f t="shared" si="6"/>
        <v>96.06</v>
      </c>
      <c r="BS6" s="85">
        <f t="shared" si="6"/>
        <v>95.75</v>
      </c>
      <c r="BT6" s="85">
        <f t="shared" si="6"/>
        <v>92.01</v>
      </c>
      <c r="BU6" s="85">
        <f t="shared" si="6"/>
        <v>95.26</v>
      </c>
      <c r="BV6" s="85">
        <f t="shared" si="6"/>
        <v>92.39</v>
      </c>
      <c r="BW6" s="85">
        <f t="shared" si="6"/>
        <v>94.41</v>
      </c>
      <c r="BX6" s="85">
        <f t="shared" si="6"/>
        <v>90.96</v>
      </c>
      <c r="BY6" s="85">
        <f t="shared" si="6"/>
        <v>90.66</v>
      </c>
      <c r="BZ6" s="79" t="str">
        <f>IF(BZ7="","",IF(BZ7="-","【-】","【"&amp;SUBSTITUTE(TEXT(BZ7,"#,##0.00"),"-","△")&amp;"】"))</f>
        <v>【97.82】</v>
      </c>
      <c r="CA6" s="85">
        <f t="shared" ref="CA6:CJ6" si="7">IF(CA7="",NA(),CA7)</f>
        <v>113.8</v>
      </c>
      <c r="CB6" s="85">
        <f t="shared" si="7"/>
        <v>93.73</v>
      </c>
      <c r="CC6" s="85">
        <f t="shared" si="7"/>
        <v>120.46</v>
      </c>
      <c r="CD6" s="85">
        <f t="shared" si="7"/>
        <v>121.35</v>
      </c>
      <c r="CE6" s="85">
        <f t="shared" si="7"/>
        <v>126.39</v>
      </c>
      <c r="CF6" s="85">
        <f t="shared" si="7"/>
        <v>192.82</v>
      </c>
      <c r="CG6" s="85">
        <f t="shared" si="7"/>
        <v>192.98</v>
      </c>
      <c r="CH6" s="85">
        <f t="shared" si="7"/>
        <v>192.13</v>
      </c>
      <c r="CI6" s="85">
        <f t="shared" si="7"/>
        <v>197.04</v>
      </c>
      <c r="CJ6" s="85">
        <f t="shared" si="7"/>
        <v>199.33</v>
      </c>
      <c r="CK6" s="79" t="str">
        <f>IF(CK7="","",IF(CK7="-","【-】","【"&amp;SUBSTITUTE(TEXT(CK7,"#,##0.00"),"-","△")&amp;"】"))</f>
        <v>【177.56】</v>
      </c>
      <c r="CL6" s="85">
        <f t="shared" ref="CL6:CU6" si="8">IF(CL7="",NA(),CL7)</f>
        <v>81.73</v>
      </c>
      <c r="CM6" s="85">
        <f t="shared" si="8"/>
        <v>80.48</v>
      </c>
      <c r="CN6" s="85">
        <f t="shared" si="8"/>
        <v>80.48</v>
      </c>
      <c r="CO6" s="85">
        <f t="shared" si="8"/>
        <v>83.31</v>
      </c>
      <c r="CP6" s="85">
        <f t="shared" si="8"/>
        <v>78.64</v>
      </c>
      <c r="CQ6" s="85">
        <f t="shared" si="8"/>
        <v>54.05</v>
      </c>
      <c r="CR6" s="85">
        <f t="shared" si="8"/>
        <v>54.43</v>
      </c>
      <c r="CS6" s="85">
        <f t="shared" si="8"/>
        <v>53.87</v>
      </c>
      <c r="CT6" s="85">
        <f t="shared" si="8"/>
        <v>54.49</v>
      </c>
      <c r="CU6" s="85">
        <f t="shared" si="8"/>
        <v>54.8</v>
      </c>
      <c r="CV6" s="79" t="str">
        <f>IF(CV7="","",IF(CV7="-","【-】","【"&amp;SUBSTITUTE(TEXT(CV7,"#,##0.00"),"-","△")&amp;"】"))</f>
        <v>【59.81】</v>
      </c>
      <c r="CW6" s="85">
        <f t="shared" ref="CW6:DF6" si="9">IF(CW7="",NA(),CW7)</f>
        <v>73.430000000000007</v>
      </c>
      <c r="CX6" s="85">
        <f t="shared" si="9"/>
        <v>75.75</v>
      </c>
      <c r="CY6" s="85">
        <f t="shared" si="9"/>
        <v>74.91</v>
      </c>
      <c r="CZ6" s="85">
        <f t="shared" si="9"/>
        <v>72.02</v>
      </c>
      <c r="DA6" s="85">
        <f t="shared" si="9"/>
        <v>74.790000000000006</v>
      </c>
      <c r="DB6" s="85">
        <f t="shared" si="9"/>
        <v>80.510000000000005</v>
      </c>
      <c r="DC6" s="85">
        <f t="shared" si="9"/>
        <v>79.44</v>
      </c>
      <c r="DD6" s="85">
        <f t="shared" si="9"/>
        <v>79.489999999999995</v>
      </c>
      <c r="DE6" s="85">
        <f t="shared" si="9"/>
        <v>78.8</v>
      </c>
      <c r="DF6" s="85">
        <f t="shared" si="9"/>
        <v>77.98</v>
      </c>
      <c r="DG6" s="79" t="str">
        <f>IF(DG7="","",IF(DG7="-","【-】","【"&amp;SUBSTITUTE(TEXT(DG7,"#,##0.00"),"-","△")&amp;"】"))</f>
        <v>【89.42】</v>
      </c>
      <c r="DH6" s="85">
        <f t="shared" ref="DH6:DQ6" si="10">IF(DH7="",NA(),DH7)</f>
        <v>51.07</v>
      </c>
      <c r="DI6" s="85">
        <f t="shared" si="10"/>
        <v>53.5</v>
      </c>
      <c r="DJ6" s="85">
        <f t="shared" si="10"/>
        <v>54.75</v>
      </c>
      <c r="DK6" s="85">
        <f t="shared" si="10"/>
        <v>55.87</v>
      </c>
      <c r="DL6" s="85">
        <f t="shared" si="10"/>
        <v>55.55</v>
      </c>
      <c r="DM6" s="85">
        <f t="shared" si="10"/>
        <v>49.12</v>
      </c>
      <c r="DN6" s="85">
        <f t="shared" si="10"/>
        <v>49.39</v>
      </c>
      <c r="DO6" s="85">
        <f t="shared" si="10"/>
        <v>50.75</v>
      </c>
      <c r="DP6" s="85">
        <f t="shared" si="10"/>
        <v>51.72</v>
      </c>
      <c r="DQ6" s="85">
        <f t="shared" si="10"/>
        <v>52.27</v>
      </c>
      <c r="DR6" s="79" t="str">
        <f>IF(DR7="","",IF(DR7="-","【-】","【"&amp;SUBSTITUTE(TEXT(DR7,"#,##0.00"),"-","△")&amp;"】"))</f>
        <v>【52.02】</v>
      </c>
      <c r="DS6" s="85">
        <f t="shared" ref="DS6:EB6" si="11">IF(DS7="",NA(),DS7)</f>
        <v>1.27</v>
      </c>
      <c r="DT6" s="85">
        <f t="shared" si="11"/>
        <v>1.27</v>
      </c>
      <c r="DU6" s="85">
        <f t="shared" si="11"/>
        <v>1.27</v>
      </c>
      <c r="DV6" s="85">
        <f t="shared" si="11"/>
        <v>1.26</v>
      </c>
      <c r="DW6" s="85">
        <f t="shared" si="11"/>
        <v>1.03</v>
      </c>
      <c r="DX6" s="85">
        <f t="shared" si="11"/>
        <v>16.760000000000002</v>
      </c>
      <c r="DY6" s="85">
        <f t="shared" si="11"/>
        <v>18.57</v>
      </c>
      <c r="DZ6" s="85">
        <f t="shared" si="11"/>
        <v>21.14</v>
      </c>
      <c r="EA6" s="85">
        <f t="shared" si="11"/>
        <v>22.12</v>
      </c>
      <c r="EB6" s="85">
        <f t="shared" si="11"/>
        <v>25.67</v>
      </c>
      <c r="EC6" s="79" t="str">
        <f>IF(EC7="","",IF(EC7="-","【-】","【"&amp;SUBSTITUTE(TEXT(EC7,"#,##0.00"),"-","△")&amp;"】"))</f>
        <v>【25.37】</v>
      </c>
      <c r="ED6" s="85">
        <f t="shared" ref="ED6:EM6" si="12">IF(ED7="",NA(),ED7)</f>
        <v>0.44</v>
      </c>
      <c r="EE6" s="85">
        <f t="shared" si="12"/>
        <v>0.44</v>
      </c>
      <c r="EF6" s="85">
        <f t="shared" si="12"/>
        <v>0.73</v>
      </c>
      <c r="EG6" s="85">
        <f t="shared" si="12"/>
        <v>0.61</v>
      </c>
      <c r="EH6" s="85">
        <f t="shared" si="12"/>
        <v>0.61</v>
      </c>
      <c r="EI6" s="85">
        <f t="shared" si="12"/>
        <v>0.42</v>
      </c>
      <c r="EJ6" s="85">
        <f t="shared" si="12"/>
        <v>0.44</v>
      </c>
      <c r="EK6" s="85">
        <f t="shared" si="12"/>
        <v>0.5</v>
      </c>
      <c r="EL6" s="85">
        <f t="shared" si="12"/>
        <v>0.4</v>
      </c>
      <c r="EM6" s="85">
        <f t="shared" si="12"/>
        <v>0.4</v>
      </c>
      <c r="EN6" s="79" t="str">
        <f>IF(EN7="","",IF(EN7="-","【-】","【"&amp;SUBSTITUTE(TEXT(EN7,"#,##0.00"),"-","△")&amp;"】"))</f>
        <v>【0.62】</v>
      </c>
    </row>
    <row r="7" spans="1:144" s="64" customFormat="1">
      <c r="A7" s="65"/>
      <c r="B7" s="71">
        <v>2023</v>
      </c>
      <c r="C7" s="71">
        <v>193682</v>
      </c>
      <c r="D7" s="71">
        <v>46</v>
      </c>
      <c r="E7" s="71">
        <v>1</v>
      </c>
      <c r="F7" s="71">
        <v>0</v>
      </c>
      <c r="G7" s="71">
        <v>1</v>
      </c>
      <c r="H7" s="71" t="s">
        <v>95</v>
      </c>
      <c r="I7" s="71" t="s">
        <v>96</v>
      </c>
      <c r="J7" s="71" t="s">
        <v>97</v>
      </c>
      <c r="K7" s="71" t="s">
        <v>98</v>
      </c>
      <c r="L7" s="71" t="s">
        <v>99</v>
      </c>
      <c r="M7" s="71" t="s">
        <v>13</v>
      </c>
      <c r="N7" s="80" t="s">
        <v>100</v>
      </c>
      <c r="O7" s="80">
        <v>86.81</v>
      </c>
      <c r="P7" s="80">
        <v>90.17</v>
      </c>
      <c r="Q7" s="80">
        <v>2250</v>
      </c>
      <c r="R7" s="80">
        <v>14127</v>
      </c>
      <c r="S7" s="80">
        <v>112</v>
      </c>
      <c r="T7" s="80">
        <v>126.13</v>
      </c>
      <c r="U7" s="80">
        <v>12699</v>
      </c>
      <c r="V7" s="80">
        <v>10.58</v>
      </c>
      <c r="W7" s="80">
        <v>1200.28</v>
      </c>
      <c r="X7" s="80">
        <v>111.18</v>
      </c>
      <c r="Y7" s="80">
        <v>125.76</v>
      </c>
      <c r="Z7" s="80">
        <v>105.47</v>
      </c>
      <c r="AA7" s="80">
        <v>113.1</v>
      </c>
      <c r="AB7" s="80">
        <v>106.82</v>
      </c>
      <c r="AC7" s="80">
        <v>108.46</v>
      </c>
      <c r="AD7" s="80">
        <v>109.02</v>
      </c>
      <c r="AE7" s="80">
        <v>107.81</v>
      </c>
      <c r="AF7" s="80">
        <v>107.21</v>
      </c>
      <c r="AG7" s="80">
        <v>105.97</v>
      </c>
      <c r="AH7" s="80">
        <v>108.24</v>
      </c>
      <c r="AI7" s="80">
        <v>0</v>
      </c>
      <c r="AJ7" s="80">
        <v>0</v>
      </c>
      <c r="AK7" s="80">
        <v>0</v>
      </c>
      <c r="AL7" s="80">
        <v>0</v>
      </c>
      <c r="AM7" s="80">
        <v>0</v>
      </c>
      <c r="AN7" s="80">
        <v>11.94</v>
      </c>
      <c r="AO7" s="80">
        <v>11</v>
      </c>
      <c r="AP7" s="80">
        <v>8.86</v>
      </c>
      <c r="AQ7" s="80">
        <v>7.65</v>
      </c>
      <c r="AR7" s="80">
        <v>8.52</v>
      </c>
      <c r="AS7" s="80">
        <v>1.5</v>
      </c>
      <c r="AT7" s="80">
        <v>583.97</v>
      </c>
      <c r="AU7" s="80">
        <v>766.77</v>
      </c>
      <c r="AV7" s="80">
        <v>636.16999999999996</v>
      </c>
      <c r="AW7" s="80">
        <v>372.09</v>
      </c>
      <c r="AX7" s="80">
        <v>406.28</v>
      </c>
      <c r="AY7" s="80">
        <v>362.93</v>
      </c>
      <c r="AZ7" s="80">
        <v>371.81</v>
      </c>
      <c r="BA7" s="80">
        <v>384.23</v>
      </c>
      <c r="BB7" s="80">
        <v>364.3</v>
      </c>
      <c r="BC7" s="80">
        <v>378.87</v>
      </c>
      <c r="BD7" s="80">
        <v>243.36</v>
      </c>
      <c r="BE7" s="80">
        <v>347.98</v>
      </c>
      <c r="BF7" s="80">
        <v>309.73</v>
      </c>
      <c r="BG7" s="80">
        <v>276.66000000000003</v>
      </c>
      <c r="BH7" s="80">
        <v>243.53</v>
      </c>
      <c r="BI7" s="80">
        <v>213.82</v>
      </c>
      <c r="BJ7" s="80">
        <v>439.05</v>
      </c>
      <c r="BK7" s="80">
        <v>465.85</v>
      </c>
      <c r="BL7" s="80">
        <v>439.43</v>
      </c>
      <c r="BM7" s="80">
        <v>438.41</v>
      </c>
      <c r="BN7" s="80">
        <v>430.23</v>
      </c>
      <c r="BO7" s="80">
        <v>265.93</v>
      </c>
      <c r="BP7" s="80">
        <v>101.39</v>
      </c>
      <c r="BQ7" s="80">
        <v>122.86</v>
      </c>
      <c r="BR7" s="80">
        <v>96.06</v>
      </c>
      <c r="BS7" s="80">
        <v>95.75</v>
      </c>
      <c r="BT7" s="80">
        <v>92.01</v>
      </c>
      <c r="BU7" s="80">
        <v>95.26</v>
      </c>
      <c r="BV7" s="80">
        <v>92.39</v>
      </c>
      <c r="BW7" s="80">
        <v>94.41</v>
      </c>
      <c r="BX7" s="80">
        <v>90.96</v>
      </c>
      <c r="BY7" s="80">
        <v>90.66</v>
      </c>
      <c r="BZ7" s="80">
        <v>97.82</v>
      </c>
      <c r="CA7" s="80">
        <v>113.8</v>
      </c>
      <c r="CB7" s="80">
        <v>93.73</v>
      </c>
      <c r="CC7" s="80">
        <v>120.46</v>
      </c>
      <c r="CD7" s="80">
        <v>121.35</v>
      </c>
      <c r="CE7" s="80">
        <v>126.39</v>
      </c>
      <c r="CF7" s="80">
        <v>192.82</v>
      </c>
      <c r="CG7" s="80">
        <v>192.98</v>
      </c>
      <c r="CH7" s="80">
        <v>192.13</v>
      </c>
      <c r="CI7" s="80">
        <v>197.04</v>
      </c>
      <c r="CJ7" s="80">
        <v>199.33</v>
      </c>
      <c r="CK7" s="80">
        <v>177.56</v>
      </c>
      <c r="CL7" s="80">
        <v>81.73</v>
      </c>
      <c r="CM7" s="80">
        <v>80.48</v>
      </c>
      <c r="CN7" s="80">
        <v>80.48</v>
      </c>
      <c r="CO7" s="80">
        <v>83.31</v>
      </c>
      <c r="CP7" s="80">
        <v>78.64</v>
      </c>
      <c r="CQ7" s="80">
        <v>54.05</v>
      </c>
      <c r="CR7" s="80">
        <v>54.43</v>
      </c>
      <c r="CS7" s="80">
        <v>53.87</v>
      </c>
      <c r="CT7" s="80">
        <v>54.49</v>
      </c>
      <c r="CU7" s="80">
        <v>54.8</v>
      </c>
      <c r="CV7" s="80">
        <v>59.81</v>
      </c>
      <c r="CW7" s="80">
        <v>73.430000000000007</v>
      </c>
      <c r="CX7" s="80">
        <v>75.75</v>
      </c>
      <c r="CY7" s="80">
        <v>74.91</v>
      </c>
      <c r="CZ7" s="80">
        <v>72.02</v>
      </c>
      <c r="DA7" s="80">
        <v>74.790000000000006</v>
      </c>
      <c r="DB7" s="80">
        <v>80.510000000000005</v>
      </c>
      <c r="DC7" s="80">
        <v>79.44</v>
      </c>
      <c r="DD7" s="80">
        <v>79.489999999999995</v>
      </c>
      <c r="DE7" s="80">
        <v>78.8</v>
      </c>
      <c r="DF7" s="80">
        <v>77.98</v>
      </c>
      <c r="DG7" s="80">
        <v>89.42</v>
      </c>
      <c r="DH7" s="80">
        <v>51.07</v>
      </c>
      <c r="DI7" s="80">
        <v>53.5</v>
      </c>
      <c r="DJ7" s="80">
        <v>54.75</v>
      </c>
      <c r="DK7" s="80">
        <v>55.87</v>
      </c>
      <c r="DL7" s="80">
        <v>55.55</v>
      </c>
      <c r="DM7" s="80">
        <v>49.12</v>
      </c>
      <c r="DN7" s="80">
        <v>49.39</v>
      </c>
      <c r="DO7" s="80">
        <v>50.75</v>
      </c>
      <c r="DP7" s="80">
        <v>51.72</v>
      </c>
      <c r="DQ7" s="80">
        <v>52.27</v>
      </c>
      <c r="DR7" s="80">
        <v>52.02</v>
      </c>
      <c r="DS7" s="80">
        <v>1.27</v>
      </c>
      <c r="DT7" s="80">
        <v>1.27</v>
      </c>
      <c r="DU7" s="80">
        <v>1.27</v>
      </c>
      <c r="DV7" s="80">
        <v>1.26</v>
      </c>
      <c r="DW7" s="80">
        <v>1.03</v>
      </c>
      <c r="DX7" s="80">
        <v>16.760000000000002</v>
      </c>
      <c r="DY7" s="80">
        <v>18.57</v>
      </c>
      <c r="DZ7" s="80">
        <v>21.14</v>
      </c>
      <c r="EA7" s="80">
        <v>22.12</v>
      </c>
      <c r="EB7" s="80">
        <v>25.67</v>
      </c>
      <c r="EC7" s="80">
        <v>25.37</v>
      </c>
      <c r="ED7" s="80">
        <v>0.44</v>
      </c>
      <c r="EE7" s="80">
        <v>0.44</v>
      </c>
      <c r="EF7" s="80">
        <v>0.73</v>
      </c>
      <c r="EG7" s="80">
        <v>0.61</v>
      </c>
      <c r="EH7" s="80">
        <v>0.61</v>
      </c>
      <c r="EI7" s="80">
        <v>0.42</v>
      </c>
      <c r="EJ7" s="80">
        <v>0.44</v>
      </c>
      <c r="EK7" s="80">
        <v>0.5</v>
      </c>
      <c r="EL7" s="80">
        <v>0.4</v>
      </c>
      <c r="EM7" s="80">
        <v>0.4</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101</v>
      </c>
      <c r="C9" s="66" t="s">
        <v>102</v>
      </c>
      <c r="D9" s="66" t="s">
        <v>103</v>
      </c>
      <c r="E9" s="66" t="s">
        <v>104</v>
      </c>
      <c r="F9" s="66" t="s">
        <v>105</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FJPCA224012a</cp:lastModifiedBy>
  <dcterms:created xsi:type="dcterms:W3CDTF">2025-01-24T06:48:51Z</dcterms:created>
  <dcterms:modified xsi:type="dcterms:W3CDTF">2025-01-31T08:29:39Z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2025-01-31T08:29:39Z</vt:filetime>
  </property>
</Properties>
</file>