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00229_市町村課\02\決算統計（公営企業）\R6\16★経営比較分析表★\03市町村等→県\02橘田\00 各市町村\16身延町(修正中)\03 町→県(修正後)\"/>
    </mc:Choice>
  </mc:AlternateContent>
  <xr:revisionPtr revIDLastSave="0" documentId="13_ncr:1_{39B5FA04-FA4C-4FFD-B9F3-DDC289F9591A}" xr6:coauthVersionLast="47" xr6:coauthVersionMax="47" xr10:uidLastSave="{00000000-0000-0000-0000-000000000000}"/>
  <workbookProtection workbookAlgorithmName="SHA-512" workbookHashValue="mWYlyJHAS3AE2xB9HgwkxkG3fpxZBY9ZnUlou5SlBQukOu1uYOs5kAIDOWEKqGbuvIiEVmwr0hAVYeRBSS2E2A==" workbookSaltValue="QYtAnl0RhLetFFHNz+qjIw==" workbookSpinCount="100000" lockStructure="1"/>
  <bookViews>
    <workbookView xWindow="-108" yWindow="-108" windowWidth="30936" windowHeight="167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AL8" i="4"/>
  <c r="P8" i="4"/>
  <c r="I8" i="4"/>
</calcChain>
</file>

<file path=xl/sharedStrings.xml><?xml version="1.0" encoding="utf-8"?>
<sst xmlns="http://schemas.openxmlformats.org/spreadsheetml/2006/main" count="247" uniqueCount="119">
  <si>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</si>
  <si>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</si>
  <si>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</si>
  <si>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</si>
  <si>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</si>
  <si>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</si>
  <si>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</si>
  <si>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</si>
  <si>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</si>
  <si>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</si>
  <si>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</si>
  <si>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</si>
  <si>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</si>
  <si>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</si>
  <si>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</si>
  <si>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</si>
  <si>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</si>
  <si>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</si>
  <si>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</si>
  <si>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</si>
  <si>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</si>
  <si>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</si>
  <si>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</si>
  <si>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</si>
  <si>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</si>
  <si>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</si>
  <si>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</si>
  <si>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</si>
  <si>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</si>
  <si>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</si>
  <si>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</si>
  <si>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</si>
  <si>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</si>
  <si>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</si>
  <si>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</si>
  <si>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</si>
  <si>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</si>
  <si>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</si>
  <si>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</si>
  <si>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</si>
  <si>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</si>
  <si>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</si>
  <si>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</si>
  <si>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</si>
  <si>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</si>
  <si>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</si>
  <si>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</si>
  <si>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</si>
  <si>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</si>
  <si>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</si>
  <si>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</si>
  <si>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</si>
  <si>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</si>
  <si>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</si>
  <si>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</si>
  <si>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</si>
  <si>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</si>
  <si>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</si>
  <si>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</si>
  <si>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</si>
  <si>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</si>
  <si>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</si>
  <si>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</si>
  <si>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</si>
  <si>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</si>
  <si>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</si>
  <si>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</si>
  <si>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</si>
  <si>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</si>
  <si>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</si>
  <si>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</si>
  <si>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</si>
  <si>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</si>
  <si>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</si>
  <si>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</si>
  <si>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</si>
  <si>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</si>
  <si>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</si>
  <si>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</si>
  <si>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</si>
  <si>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</si>
  <si>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</si>
  <si>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</si>
  <si>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</si>
  <si>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</si>
  <si>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</si>
  <si>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</si>
  <si>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</si>
  <si>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</si>
  <si>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</si>
  <si>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</si>
  <si>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</si>
  <si>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</si>
  <si>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</si>
  <si>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</si>
  <si>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</si>
  <si>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</si>
  <si>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</si>
  <si>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身延町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</si>
  <si>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</si>
  <si>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</si>
  <si>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</si>
  <si>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</si>
  <si>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</si>
  <si>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</si>
  <si>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</si>
  <si>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</si>
  <si>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</si>
  <si>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</si>
  <si>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</si>
  <si>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</si>
  <si>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</si>
  <si>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</si>
  <si>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</si>
  <si>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</si>
  <si>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</si>
  <si>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公益企業会計に移行したことにより、経営状況がより明確となるため、使用料の改定や施設の更新を計画に行い健全で効率的な経営を目指して事業を実施する必要がある。</t>
    <phoneticPr fontId="4"/>
  </si>
  <si>
    <t>　共用開始から古いものは20年近くが経過し、機械の故障や蓋の破損などが発生している。</t>
    <rPh sb="1" eb="3">
      <t>キョウヨウ</t>
    </rPh>
    <rPh sb="3" eb="5">
      <t>カイシ</t>
    </rPh>
    <rPh sb="7" eb="8">
      <t>フル</t>
    </rPh>
    <rPh sb="14" eb="16">
      <t>ネンチカ</t>
    </rPh>
    <rPh sb="18" eb="20">
      <t>ケイカ</t>
    </rPh>
    <rPh sb="22" eb="24">
      <t>キカイ</t>
    </rPh>
    <rPh sb="25" eb="27">
      <t>コショウ</t>
    </rPh>
    <rPh sb="28" eb="29">
      <t>フタ</t>
    </rPh>
    <rPh sb="30" eb="32">
      <t>ハソン</t>
    </rPh>
    <rPh sb="35" eb="37">
      <t>ハッセイ</t>
    </rPh>
    <phoneticPr fontId="4"/>
  </si>
  <si>
    <t xml:space="preserve"> ・収益的収支比率は昨年比で改善傾向にある。近年100％前後で推移しているため、経営改善に向けた取組をより推進していく。
　また、経費回収率及び汚水処理原価は昨年比で悪化傾向にある。適正な料金収入の確保のための使用料改定や汚水処理費の削減など健全経営に向けた取組を要する。</t>
    <rPh sb="2" eb="5">
      <t>シュウエキテキ</t>
    </rPh>
    <rPh sb="5" eb="7">
      <t>シュウシ</t>
    </rPh>
    <rPh sb="7" eb="9">
      <t>ヒリツ</t>
    </rPh>
    <rPh sb="10" eb="13">
      <t>サクネンヒ</t>
    </rPh>
    <rPh sb="14" eb="16">
      <t>カイゼン</t>
    </rPh>
    <rPh sb="16" eb="18">
      <t>ケイコウ</t>
    </rPh>
    <rPh sb="22" eb="24">
      <t>キンネン</t>
    </rPh>
    <rPh sb="28" eb="30">
      <t>ゼンゴ</t>
    </rPh>
    <rPh sb="31" eb="33">
      <t>スイイ</t>
    </rPh>
    <rPh sb="40" eb="42">
      <t>ケイエイ</t>
    </rPh>
    <rPh sb="42" eb="44">
      <t>カイゼン</t>
    </rPh>
    <rPh sb="45" eb="46">
      <t>ム</t>
    </rPh>
    <rPh sb="48" eb="50">
      <t>トリクミ</t>
    </rPh>
    <rPh sb="53" eb="55">
      <t>スイシン</t>
    </rPh>
    <rPh sb="65" eb="67">
      <t>ケイヒ</t>
    </rPh>
    <rPh sb="67" eb="70">
      <t>カイシュウリツ</t>
    </rPh>
    <rPh sb="70" eb="71">
      <t>オヨ</t>
    </rPh>
    <rPh sb="72" eb="74">
      <t>オスイ</t>
    </rPh>
    <rPh sb="74" eb="76">
      <t>ショリ</t>
    </rPh>
    <rPh sb="76" eb="78">
      <t>ゲンカ</t>
    </rPh>
    <rPh sb="79" eb="82">
      <t>サクネンヒ</t>
    </rPh>
    <rPh sb="83" eb="85">
      <t>アッカ</t>
    </rPh>
    <rPh sb="85" eb="87">
      <t>ケイコウ</t>
    </rPh>
    <rPh sb="91" eb="93">
      <t>テキセイ</t>
    </rPh>
    <rPh sb="94" eb="96">
      <t>リョウキン</t>
    </rPh>
    <rPh sb="96" eb="98">
      <t>シュウニュウ</t>
    </rPh>
    <rPh sb="99" eb="101">
      <t>カクホ</t>
    </rPh>
    <rPh sb="105" eb="108">
      <t>シヨウリョウ</t>
    </rPh>
    <rPh sb="108" eb="110">
      <t>カイテイ</t>
    </rPh>
    <rPh sb="111" eb="113">
      <t>オスイ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</si>
</sst>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10-4D20-B788-72C3E3B796B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E10-4D20-B788-72C3E3B796B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49.64</c:v>
                </c:pt>
                <c:pt idx="1">
                  <c:v>50.36</c:v>
                </c:pt>
                <c:pt idx="2">
                  <c:v>50.36</c:v>
                </c:pt>
                <c:pt idx="3">
                  <c:v>47.48</c:v>
                </c:pt>
                <c:pt idx="4">
                  <c:v>45.32</c:v>
                </c:pt>
              </c:numCache>
            </c:numRef>
          </c:val>
          <c:extLst>
            <c:ext xmlns:c16="http://schemas.microsoft.com/office/drawing/2014/chart" uri="{C3380CC4-5D6E-409C-BE32-E72D297353CC}">
              <c16:uniqueId val="{00000000-7CFA-48FC-B3C9-9DDB9DB7FF7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55.96</c:v>
                </c:pt>
                <c:pt idx="1">
                  <c:v>56.45</c:v>
                </c:pt>
                <c:pt idx="2">
                  <c:v>56.52</c:v>
                </c:pt>
                <c:pt idx="3">
                  <c:v>88.45</c:v>
                </c:pt>
                <c:pt idx="4">
                  <c:v>54.08</c:v>
                </c:pt>
              </c:numCache>
            </c:numRef>
          </c:val>
          <c:smooth val="0"/>
          <c:extLst>
            <c:ext xmlns:c16="http://schemas.microsoft.com/office/drawing/2014/chart" uri="{C3380CC4-5D6E-409C-BE32-E72D297353CC}">
              <c16:uniqueId val="{00000001-7CFA-48FC-B3C9-9DDB9DB7FF7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25.15</c:v>
                </c:pt>
                <c:pt idx="1">
                  <c:v>25.36</c:v>
                </c:pt>
                <c:pt idx="2">
                  <c:v>100</c:v>
                </c:pt>
                <c:pt idx="3">
                  <c:v>100</c:v>
                </c:pt>
                <c:pt idx="4">
                  <c:v>100</c:v>
                </c:pt>
              </c:numCache>
            </c:numRef>
          </c:val>
          <c:extLst>
            <c:ext xmlns:c16="http://schemas.microsoft.com/office/drawing/2014/chart" uri="{C3380CC4-5D6E-409C-BE32-E72D297353CC}">
              <c16:uniqueId val="{00000000-B106-45B4-BA7F-CC08A88455D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60.12</c:v>
                </c:pt>
                <c:pt idx="1">
                  <c:v>54.99</c:v>
                </c:pt>
                <c:pt idx="2">
                  <c:v>88.43</c:v>
                </c:pt>
                <c:pt idx="3">
                  <c:v>90.34</c:v>
                </c:pt>
                <c:pt idx="4">
                  <c:v>90.57</c:v>
                </c:pt>
              </c:numCache>
            </c:numRef>
          </c:val>
          <c:smooth val="0"/>
          <c:extLst>
            <c:ext xmlns:c16="http://schemas.microsoft.com/office/drawing/2014/chart" uri="{C3380CC4-5D6E-409C-BE32-E72D297353CC}">
              <c16:uniqueId val="{00000001-B106-45B4-BA7F-CC08A88455D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c:v>
                </c:pt>
                <c:pt idx="1">
                  <c:v>73.239999999999995</c:v>
                </c:pt>
                <c:pt idx="2">
                  <c:v>100</c:v>
                </c:pt>
                <c:pt idx="3">
                  <c:v>100</c:v>
                </c:pt>
                <c:pt idx="4">
                  <c:v>102.73</c:v>
                </c:pt>
              </c:numCache>
            </c:numRef>
          </c:val>
          <c:extLst>
            <c:ext xmlns:c16="http://schemas.microsoft.com/office/drawing/2014/chart" uri="{C3380CC4-5D6E-409C-BE32-E72D297353CC}">
              <c16:uniqueId val="{00000000-38BA-4333-8416-61A19269800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BA-4333-8416-61A19269800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4E-4DB9-A752-0B154BA1B6A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4E-4DB9-A752-0B154BA1B6A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27-42D6-A0A3-4292BCF6ACA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27-42D6-A0A3-4292BCF6ACA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94-4B42-9F19-D05615BE475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94-4B42-9F19-D05615BE475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E3-4E75-A9E0-3A056A1C4F0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E3-4E75-A9E0-3A056A1C4F0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
                  <c:v>0</c:v>
                </c:pt>
                <c:pt idx="1">
                  <c:v>411.45</c:v>
                </c:pt>
                <c:pt idx="2" formatCode="#,##0.00;&quot;△&quot;#,##0.00">
                  <c:v>0</c:v>
                </c:pt>
                <c:pt idx="3">
                  <c:v>391.61</c:v>
                </c:pt>
                <c:pt idx="4" formatCode="#,##0.00;&quot;△&quot;#,##0.00">
                  <c:v>0</c:v>
                </c:pt>
              </c:numCache>
            </c:numRef>
          </c:val>
          <c:extLst>
            <c:ext xmlns:c16="http://schemas.microsoft.com/office/drawing/2014/chart" uri="{C3380CC4-5D6E-409C-BE32-E72D297353CC}">
              <c16:uniqueId val="{00000000-2B7D-4562-B0AD-8E8FCB2146F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421.25</c:v>
                </c:pt>
                <c:pt idx="1">
                  <c:v>398.42</c:v>
                </c:pt>
                <c:pt idx="2">
                  <c:v>294.08999999999997</c:v>
                </c:pt>
                <c:pt idx="3">
                  <c:v>294.08999999999997</c:v>
                </c:pt>
                <c:pt idx="4">
                  <c:v>338.47</c:v>
                </c:pt>
              </c:numCache>
            </c:numRef>
          </c:val>
          <c:smooth val="0"/>
          <c:extLst>
            <c:ext xmlns:c16="http://schemas.microsoft.com/office/drawing/2014/chart" uri="{C3380CC4-5D6E-409C-BE32-E72D297353CC}">
              <c16:uniqueId val="{00000001-2B7D-4562-B0AD-8E8FCB2146F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36.909999999999997</c:v>
                </c:pt>
                <c:pt idx="1">
                  <c:v>39.46</c:v>
                </c:pt>
                <c:pt idx="2">
                  <c:v>55.49</c:v>
                </c:pt>
                <c:pt idx="3">
                  <c:v>49.81</c:v>
                </c:pt>
                <c:pt idx="4">
                  <c:v>45.61</c:v>
                </c:pt>
              </c:numCache>
            </c:numRef>
          </c:val>
          <c:extLst>
            <c:ext xmlns:c16="http://schemas.microsoft.com/office/drawing/2014/chart" uri="{C3380CC4-5D6E-409C-BE32-E72D297353CC}">
              <c16:uniqueId val="{00000000-18B5-4406-8B0C-D4D9127B80C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53.23</c:v>
                </c:pt>
                <c:pt idx="1">
                  <c:v>50.7</c:v>
                </c:pt>
                <c:pt idx="2">
                  <c:v>60</c:v>
                </c:pt>
                <c:pt idx="3">
                  <c:v>59.01</c:v>
                </c:pt>
                <c:pt idx="4">
                  <c:v>56.06</c:v>
                </c:pt>
              </c:numCache>
            </c:numRef>
          </c:val>
          <c:smooth val="0"/>
          <c:extLst>
            <c:ext xmlns:c16="http://schemas.microsoft.com/office/drawing/2014/chart" uri="{C3380CC4-5D6E-409C-BE32-E72D297353CC}">
              <c16:uniqueId val="{00000001-18B5-4406-8B0C-D4D9127B80C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432.9</c:v>
                </c:pt>
                <c:pt idx="1">
                  <c:v>402.87</c:v>
                </c:pt>
                <c:pt idx="2">
                  <c:v>287.74</c:v>
                </c:pt>
                <c:pt idx="3">
                  <c:v>330.98</c:v>
                </c:pt>
                <c:pt idx="4">
                  <c:v>349</c:v>
                </c:pt>
              </c:numCache>
            </c:numRef>
          </c:val>
          <c:extLst>
            <c:ext xmlns:c16="http://schemas.microsoft.com/office/drawing/2014/chart" uri="{C3380CC4-5D6E-409C-BE32-E72D297353CC}">
              <c16:uniqueId val="{00000000-EA08-4C19-9492-D59CE96434A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283.3</c:v>
                </c:pt>
                <c:pt idx="1">
                  <c:v>289.81</c:v>
                </c:pt>
                <c:pt idx="2">
                  <c:v>282.70999999999998</c:v>
                </c:pt>
                <c:pt idx="3">
                  <c:v>291.82</c:v>
                </c:pt>
                <c:pt idx="4">
                  <c:v>304.36</c:v>
                </c:pt>
              </c:numCache>
            </c:numRef>
          </c:val>
          <c:smooth val="0"/>
          <c:extLst>
            <c:ext xmlns:c16="http://schemas.microsoft.com/office/drawing/2014/chart" uri="{C3380CC4-5D6E-409C-BE32-E72D297353CC}">
              <c16:uniqueId val="{00000001-EA08-4C19-9492-D59CE96434A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山梨県　身延町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特定地域生活排水処理</v>
      </c>
      <c r="Q8" s="64"/>
      <c r="R8" s="64"/>
      <c r="S8" s="64"/>
      <c r="T8" s="64"/>
      <c r="U8" s="64"/>
      <c r="V8" s="64"/>
      <c r="W8" s="64" t="str">
        <f>データ!L6</f>
        <v>K2</v>
      </c>
      <c r="X8" s="64"/>
      <c r="Y8" s="64"/>
      <c r="Z8" s="64"/>
      <c r="AA8" s="64"/>
      <c r="AB8" s="64"/>
      <c r="AC8" s="64"/>
      <c r="AD8" s="65" t="str">
        <f>データ!$M$6</f>
        <v>非設置</v>
      </c>
      <c r="AE8" s="65"/>
      <c r="AF8" s="65"/>
      <c r="AG8" s="65"/>
      <c r="AH8" s="65"/>
      <c r="AI8" s="65"/>
      <c r="AJ8" s="65"/>
      <c r="AK8" s="3"/>
      <c r="AL8" s="45">
        <f>データ!S6</f>
        <v>10051</v>
      </c>
      <c r="AM8" s="45"/>
      <c r="AN8" s="45"/>
      <c r="AO8" s="45"/>
      <c r="AP8" s="45"/>
      <c r="AQ8" s="45"/>
      <c r="AR8" s="45"/>
      <c r="AS8" s="45"/>
      <c r="AT8" s="44">
        <f>データ!T6</f>
        <v>301.98</v>
      </c>
      <c r="AU8" s="44"/>
      <c r="AV8" s="44"/>
      <c r="AW8" s="44"/>
      <c r="AX8" s="44"/>
      <c r="AY8" s="44"/>
      <c r="AZ8" s="44"/>
      <c r="BA8" s="44"/>
      <c r="BB8" s="44">
        <f>データ!U6</f>
        <v>33.28</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2.38</v>
      </c>
      <c r="Q10" s="44"/>
      <c r="R10" s="44"/>
      <c r="S10" s="44"/>
      <c r="T10" s="44"/>
      <c r="U10" s="44"/>
      <c r="V10" s="44"/>
      <c r="W10" s="44">
        <f>データ!Q6</f>
        <v>100</v>
      </c>
      <c r="X10" s="44"/>
      <c r="Y10" s="44"/>
      <c r="Z10" s="44"/>
      <c r="AA10" s="44"/>
      <c r="AB10" s="44"/>
      <c r="AC10" s="44"/>
      <c r="AD10" s="45">
        <f>データ!R6</f>
        <v>2970</v>
      </c>
      <c r="AE10" s="45"/>
      <c r="AF10" s="45"/>
      <c r="AG10" s="45"/>
      <c r="AH10" s="45"/>
      <c r="AI10" s="45"/>
      <c r="AJ10" s="45"/>
      <c r="AK10" s="2"/>
      <c r="AL10" s="45">
        <f>データ!V6</f>
        <v>237</v>
      </c>
      <c r="AM10" s="45"/>
      <c r="AN10" s="45"/>
      <c r="AO10" s="45"/>
      <c r="AP10" s="45"/>
      <c r="AQ10" s="45"/>
      <c r="AR10" s="45"/>
      <c r="AS10" s="45"/>
      <c r="AT10" s="44">
        <f>データ!W6</f>
        <v>0.04</v>
      </c>
      <c r="AU10" s="44"/>
      <c r="AV10" s="44"/>
      <c r="AW10" s="44"/>
      <c r="AX10" s="44"/>
      <c r="AY10" s="44"/>
      <c r="AZ10" s="44"/>
      <c r="BA10" s="44"/>
      <c r="BB10" s="44">
        <f>データ!X6</f>
        <v>5925</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118</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【349.83】</v>
      </c>
      <c r="I86" s="12" t="str">
        <f>データ!CA6</f>
        <v>【53.65】</v>
      </c>
      <c r="J86" s="12" t="str">
        <f>データ!CL6</f>
        <v>【307.86】</v>
      </c>
      <c r="K86" s="12" t="str">
        <f>データ!CW6</f>
        <v>【54.61】</v>
      </c>
      <c r="L86" s="12" t="str">
        <f>データ!DH6</f>
        <v>【85.31】</v>
      </c>
      <c r="M86" s="12" t="s">
        <v>43</v>
      </c>
      <c r="N86" s="12" t="s">
        <v>44</v>
      </c>
      <c r="O86" s="12" t="str">
        <f>データ!EO6</f>
        <v>【-】</v>
      </c>
    </row>
  </sheetData>
  <sheetProtection algorithmName="SHA-512" hashValue="PW3omVu9+Mhoo8l6JtxCBb0VMwRSJk1ssvzpIWW492Oinr+Oooc1IxZy4OFdDhO31cpbJhOHZ3HumaE2uYu6jQ==" saltValue="sWan41OvmnxzmfnFk7qIz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193658</v>
      </c>
      <c r="D6" s="19">
        <f t="shared" si="3"/>
        <v>47</v>
      </c>
      <c r="E6" s="19">
        <f t="shared" si="3"/>
        <v>18</v>
      </c>
      <c r="F6" s="19">
        <f t="shared" si="3"/>
        <v>0</v>
      </c>
      <c r="G6" s="19">
        <f t="shared" si="3"/>
        <v>0</v>
      </c>
      <c r="H6" s="19" t="str">
        <f t="shared" si="3"/>
        <v>山梨県　身延町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2.38</v>
      </c>
      <c r="Q6" s="20">
        <f t="shared" si="3"/>
        <v>100</v>
      </c>
      <c r="R6" s="20">
        <f t="shared" si="3"/>
        <v>2970</v>
      </c>
      <c r="S6" s="20">
        <f t="shared" si="3"/>
        <v>10051</v>
      </c>
      <c r="T6" s="20">
        <f t="shared" si="3"/>
        <v>301.98</v>
      </c>
      <c r="U6" s="20">
        <f t="shared" si="3"/>
        <v>33.28</v>
      </c>
      <c r="V6" s="20">
        <f t="shared" si="3"/>
        <v>237</v>
      </c>
      <c r="W6" s="20">
        <f t="shared" si="3"/>
        <v>0.04</v>
      </c>
      <c r="X6" s="20">
        <f t="shared" si="3"/>
        <v>5925</v>
      </c>
      <c r="Y6" s="21">
        <f>IF(Y7="",NA(),Y7)</f>
        <v>100</v>
      </c>
      <c r="Z6" s="21">
        <f t="shared" ref="Z6:AH6" si="4">IF(Z7="",NA(),Z7)</f>
        <v>73.239999999999995</v>
      </c>
      <c r="AA6" s="21">
        <f t="shared" si="4"/>
        <v>100</v>
      </c>
      <c r="AB6" s="21">
        <f t="shared" si="4"/>
        <v>100</v>
      </c>
      <c r="AC6" s="21">
        <f t="shared" si="4"/>
        <v>102.73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1">
        <f t="shared" ref="BG6:BO6" si="7">IF(BG7="",NA(),BG7)</f>
        <v>411.45</v>
      </c>
      <c r="BH6" s="20">
        <f t="shared" si="7"/>
        <v>0</v>
      </c>
      <c r="BI6" s="21">
        <f t="shared" si="7"/>
        <v>391.61</v>
      </c>
      <c r="BJ6" s="20">
        <f t="shared" si="7"/>
        <v>0</v>
      </c>
      <c r="BK6" s="21">
        <f t="shared" si="7"/>
        <v>421.25</v>
      </c>
      <c r="BL6" s="21">
        <f t="shared" si="7"/>
        <v>398.42</v>
      </c>
      <c r="BM6" s="21">
        <f t="shared" si="7"/>
        <v>294.08999999999997</v>
      </c>
      <c r="BN6" s="21">
        <f t="shared" si="7"/>
        <v>294.08999999999997</v>
      </c>
      <c r="BO6" s="21">
        <f t="shared" si="7"/>
        <v>338.47</v>
      </c>
      <c r="BP6" s="20" t="str">
        <f>IF(BP7="","",IF(BP7="-","【-】","【"&amp;SUBSTITUTE(TEXT(BP7,"#,##0.00"),"-","△")&amp;"】"))</f>
        <v>【349.83】</v>
      </c>
      <c r="BQ6" s="21">
        <f>IF(BQ7="",NA(),BQ7)</f>
        <v>36.909999999999997</v>
      </c>
      <c r="BR6" s="21">
        <f t="shared" ref="BR6:BZ6" si="8">IF(BR7="",NA(),BR7)</f>
        <v>39.46</v>
      </c>
      <c r="BS6" s="21">
        <f t="shared" si="8"/>
        <v>55.49</v>
      </c>
      <c r="BT6" s="21">
        <f t="shared" si="8"/>
        <v>49.81</v>
      </c>
      <c r="BU6" s="21">
        <f t="shared" si="8"/>
        <v>45.61</v>
      </c>
      <c r="BV6" s="21">
        <f t="shared" si="8"/>
        <v>53.23</v>
      </c>
      <c r="BW6" s="21">
        <f t="shared" si="8"/>
        <v>50.7</v>
      </c>
      <c r="BX6" s="21">
        <f t="shared" si="8"/>
        <v>60</v>
      </c>
      <c r="BY6" s="21">
        <f t="shared" si="8"/>
        <v>59.01</v>
      </c>
      <c r="BZ6" s="21">
        <f t="shared" si="8"/>
        <v>56.06</v>
      </c>
      <c r="CA6" s="20" t="str">
        <f>IF(CA7="","",IF(CA7="-","【-】","【"&amp;SUBSTITUTE(TEXT(CA7,"#,##0.00"),"-","△")&amp;"】"))</f>
        <v>【53.65】</v>
      </c>
      <c r="CB6" s="21">
        <f>IF(CB7="",NA(),CB7)</f>
        <v>432.9</v>
      </c>
      <c r="CC6" s="21">
        <f t="shared" ref="CC6:CK6" si="9">IF(CC7="",NA(),CC7)</f>
        <v>402.87</v>
      </c>
      <c r="CD6" s="21">
        <f t="shared" si="9"/>
        <v>287.74</v>
      </c>
      <c r="CE6" s="21">
        <f t="shared" si="9"/>
        <v>330.98</v>
      </c>
      <c r="CF6" s="21">
        <f t="shared" si="9"/>
        <v>349</v>
      </c>
      <c r="CG6" s="21">
        <f t="shared" si="9"/>
        <v>283.3</v>
      </c>
      <c r="CH6" s="21">
        <f t="shared" si="9"/>
        <v>289.81</v>
      </c>
      <c r="CI6" s="21">
        <f t="shared" si="9"/>
        <v>282.70999999999998</v>
      </c>
      <c r="CJ6" s="21">
        <f t="shared" si="9"/>
        <v>291.82</v>
      </c>
      <c r="CK6" s="21">
        <f t="shared" si="9"/>
        <v>304.36</v>
      </c>
      <c r="CL6" s="20" t="str">
        <f>IF(CL7="","",IF(CL7="-","【-】","【"&amp;SUBSTITUTE(TEXT(CL7,"#,##0.00"),"-","△")&amp;"】"))</f>
        <v>【307.86】</v>
      </c>
      <c r="CM6" s="21">
        <f>IF(CM7="",NA(),CM7)</f>
        <v>49.64</v>
      </c>
      <c r="CN6" s="21">
        <f t="shared" ref="CN6:CV6" si="10">IF(CN7="",NA(),CN7)</f>
        <v>50.36</v>
      </c>
      <c r="CO6" s="21">
        <f t="shared" si="10"/>
        <v>50.36</v>
      </c>
      <c r="CP6" s="21">
        <f t="shared" si="10"/>
        <v>47.48</v>
      </c>
      <c r="CQ6" s="21">
        <f t="shared" si="10"/>
        <v>45.32</v>
      </c>
      <c r="CR6" s="21">
        <f t="shared" si="10"/>
        <v>55.96</v>
      </c>
      <c r="CS6" s="21">
        <f t="shared" si="10"/>
        <v>56.45</v>
      </c>
      <c r="CT6" s="21">
        <f t="shared" si="10"/>
        <v>56.52</v>
      </c>
      <c r="CU6" s="21">
        <f t="shared" si="10"/>
        <v>88.45</v>
      </c>
      <c r="CV6" s="21">
        <f t="shared" si="10"/>
        <v>54.08</v>
      </c>
      <c r="CW6" s="20" t="str">
        <f>IF(CW7="","",IF(CW7="-","【-】","【"&amp;SUBSTITUTE(TEXT(CW7,"#,##0.00"),"-","△")&amp;"】"))</f>
        <v>【54.61】</v>
      </c>
      <c r="CX6" s="21">
        <f>IF(CX7="",NA(),CX7)</f>
        <v>25.15</v>
      </c>
      <c r="CY6" s="21">
        <f t="shared" ref="CY6:DG6" si="11">IF(CY7="",NA(),CY7)</f>
        <v>25.36</v>
      </c>
      <c r="CZ6" s="21">
        <f t="shared" si="11"/>
        <v>100</v>
      </c>
      <c r="DA6" s="21">
        <f t="shared" si="11"/>
        <v>100</v>
      </c>
      <c r="DB6" s="21">
        <f t="shared" si="11"/>
        <v>100</v>
      </c>
      <c r="DC6" s="21">
        <f t="shared" si="11"/>
        <v>60.12</v>
      </c>
      <c r="DD6" s="21">
        <f t="shared" si="11"/>
        <v>54.99</v>
      </c>
      <c r="DE6" s="21">
        <f t="shared" si="11"/>
        <v>88.43</v>
      </c>
      <c r="DF6" s="21">
        <f t="shared" si="11"/>
        <v>90.34</v>
      </c>
      <c r="DG6" s="21">
        <f t="shared" si="11"/>
        <v>90.57</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2023</v>
      </c>
      <c r="C7" s="23">
        <v>193658</v>
      </c>
      <c r="D7" s="23">
        <v>47</v>
      </c>
      <c r="E7" s="23">
        <v>18</v>
      </c>
      <c r="F7" s="23">
        <v>0</v>
      </c>
      <c r="G7" s="23">
        <v>0</v>
      </c>
      <c r="H7" s="23" t="s">
        <v>98</v>
      </c>
      <c r="I7" s="23" t="s">
        <v>99</v>
      </c>
      <c r="J7" s="23" t="s">
        <v>100</v>
      </c>
      <c r="K7" s="23" t="s">
        <v>101</v>
      </c>
      <c r="L7" s="23" t="s">
        <v>102</v>
      </c>
      <c r="M7" s="23" t="s">
        <v>103</v>
      </c>
      <c r="N7" s="24" t="s">
        <v>104</v>
      </c>
      <c r="O7" s="24" t="s">
        <v>105</v>
      </c>
      <c r="P7" s="24">
        <v>2.38</v>
      </c>
      <c r="Q7" s="24">
        <v>100</v>
      </c>
      <c r="R7" s="24">
        <v>2970</v>
      </c>
      <c r="S7" s="24">
        <v>10051</v>
      </c>
      <c r="T7" s="24">
        <v>301.98</v>
      </c>
      <c r="U7" s="24">
        <v>33.28</v>
      </c>
      <c r="V7" s="24">
        <v>237</v>
      </c>
      <c r="W7" s="24">
        <v>0.04</v>
      </c>
      <c r="X7" s="24">
        <v>5925</v>
      </c>
      <c r="Y7" s="24">
        <v>100</v>
      </c>
      <c r="Z7" s="24">
        <v>73.239999999999995</v>
      </c>
      <c r="AA7" s="24">
        <v>100</v>
      </c>
      <c r="AB7" s="24">
        <v>100</v>
      </c>
      <c r="AC7" s="24">
        <v>102.73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411.45</v>
      </c>
      <c r="BH7" s="24">
        <v>0</v>
      </c>
      <c r="BI7" s="24">
        <v>391.61</v>
      </c>
      <c r="BJ7" s="24">
        <v>0</v>
      </c>
      <c r="BK7" s="24">
        <v>421.25</v>
      </c>
      <c r="BL7" s="24">
        <v>398.42</v>
      </c>
      <c r="BM7" s="24">
        <v>294.08999999999997</v>
      </c>
      <c r="BN7" s="24">
        <v>294.08999999999997</v>
      </c>
      <c r="BO7" s="24">
        <v>338.47</v>
      </c>
      <c r="BP7" s="24">
        <v>349.83</v>
      </c>
      <c r="BQ7" s="24">
        <v>36.909999999999997</v>
      </c>
      <c r="BR7" s="24">
        <v>39.46</v>
      </c>
      <c r="BS7" s="24">
        <v>55.49</v>
      </c>
      <c r="BT7" s="24">
        <v>49.81</v>
      </c>
      <c r="BU7" s="24">
        <v>45.61</v>
      </c>
      <c r="BV7" s="24">
        <v>53.23</v>
      </c>
      <c r="BW7" s="24">
        <v>50.7</v>
      </c>
      <c r="BX7" s="24">
        <v>60</v>
      </c>
      <c r="BY7" s="24">
        <v>59.01</v>
      </c>
      <c r="BZ7" s="24">
        <v>56.06</v>
      </c>
      <c r="CA7" s="24">
        <v>53.65</v>
      </c>
      <c r="CB7" s="24">
        <v>432.9</v>
      </c>
      <c r="CC7" s="24">
        <v>402.87</v>
      </c>
      <c r="CD7" s="24">
        <v>287.74</v>
      </c>
      <c r="CE7" s="24">
        <v>330.98</v>
      </c>
      <c r="CF7" s="24">
        <v>349</v>
      </c>
      <c r="CG7" s="24">
        <v>283.3</v>
      </c>
      <c r="CH7" s="24">
        <v>289.81</v>
      </c>
      <c r="CI7" s="24">
        <v>282.70999999999998</v>
      </c>
      <c r="CJ7" s="24">
        <v>291.82</v>
      </c>
      <c r="CK7" s="24">
        <v>304.36</v>
      </c>
      <c r="CL7" s="24">
        <v>307.86</v>
      </c>
      <c r="CM7" s="24">
        <v>49.64</v>
      </c>
      <c r="CN7" s="24">
        <v>50.36</v>
      </c>
      <c r="CO7" s="24">
        <v>50.36</v>
      </c>
      <c r="CP7" s="24">
        <v>47.48</v>
      </c>
      <c r="CQ7" s="24">
        <v>45.32</v>
      </c>
      <c r="CR7" s="24">
        <v>55.96</v>
      </c>
      <c r="CS7" s="24">
        <v>56.45</v>
      </c>
      <c r="CT7" s="24">
        <v>56.52</v>
      </c>
      <c r="CU7" s="24">
        <v>88.45</v>
      </c>
      <c r="CV7" s="24">
        <v>54.08</v>
      </c>
      <c r="CW7" s="24">
        <v>54.61</v>
      </c>
      <c r="CX7" s="24">
        <v>25.15</v>
      </c>
      <c r="CY7" s="24">
        <v>25.36</v>
      </c>
      <c r="CZ7" s="24">
        <v>100</v>
      </c>
      <c r="DA7" s="24">
        <v>100</v>
      </c>
      <c r="DB7" s="24">
        <v>100</v>
      </c>
      <c r="DC7" s="24">
        <v>60.12</v>
      </c>
      <c r="DD7" s="24">
        <v>54.99</v>
      </c>
      <c r="DE7" s="24">
        <v>88.43</v>
      </c>
      <c r="DF7" s="24">
        <v>90.34</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2025-01-24T07:40:39Z</dcterms:created>
  <dcterms:modified xsi:type="dcterms:W3CDTF">2025-02-17T05:47:56Z</dcterms:modified>
  <cp:category/>
</cp:coreProperties>
</file>