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6身延町(修正中)\03 町→県(修正後)\"/>
    </mc:Choice>
  </mc:AlternateContent>
  <xr:revisionPtr revIDLastSave="0" documentId="13_ncr:1_{7FCD9125-5167-4C25-B13A-42BE5E87CDAB}" xr6:coauthVersionLast="47" xr6:coauthVersionMax="47" xr10:uidLastSave="{00000000-0000-0000-0000-000000000000}"/>
  <workbookProtection workbookAlgorithmName="SHA-512" workbookHashValue="g3JKfaR3o9evFY51mtbFH79wJcjXXteqt5hY94XZCD0YwHbflgWWsMBKrOQsfiC1iyFj+iu81C76V7qSbJx/jA==" workbookSaltValue="JjUdl9fhv/uLboo8uK7vcw=="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AL10" i="4"/>
  <c r="AL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<sst xmlns="http://schemas.openxmlformats.org/spreadsheetml/2006/main" count="236" uniqueCount="119">
  <si>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</si>
  <si>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</si>
  <si>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</si>
  <si>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</si>
  <si>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</si>
  <si>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</si>
  <si>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</si>
  <si>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</si>
  <si>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</si>
  <si>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</si>
  <si>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</si>
  <si>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</si>
  <si>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</si>
  <si>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</si>
  <si>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</si>
  <si>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</si>
  <si>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</si>
  <si>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</si>
  <si>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</si>
  <si>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</si>
  <si>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</si>
  <si>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</si>
  <si>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</si>
  <si>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</si>
  <si>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</si>
  <si>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</si>
  <si>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</si>
  <si>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</si>
  <si>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</si>
  <si>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</si>
  <si>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</si>
  <si>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</si>
  <si>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</si>
  <si>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</si>
  <si>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</si>
  <si>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</si>
  <si>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</si>
  <si>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</si>
  <si>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</si>
  <si>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</si>
  <si>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</si>
  <si>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</si>
  <si>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</si>
  <si>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</si>
  <si>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</si>
  <si>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</si>
  <si>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</si>
  <si>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</si>
  <si>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</si>
  <si>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</si>
  <si>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</si>
  <si>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</si>
  <si>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</si>
  <si>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</si>
  <si>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</si>
  <si>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</si>
  <si>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</si>
  <si>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</si>
  <si>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</si>
  <si>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</si>
  <si>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</si>
  <si>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</si>
  <si>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</si>
  <si>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</si>
  <si>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</si>
  <si>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</si>
  <si>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</si>
  <si>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</si>
  <si>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</si>
  <si>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</si>
  <si>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</si>
  <si>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</si>
  <si>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</si>
  <si>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</si>
  <si>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</si>
  <si>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</si>
  <si>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</si>
  <si>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</si>
  <si>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</si>
  <si>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</si>
  <si>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</si>
  <si>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</si>
  <si>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</si>
  <si>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</si>
  <si>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</si>
  <si>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</si>
  <si>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</si>
  <si>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</si>
  <si>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</si>
  <si>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</si>
  <si>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</si>
  <si>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</si>
  <si>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</si>
  <si>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</si>
  <si>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</si>
  <si>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</si>
  <si>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</si>
  <si>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</si>
  <si>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</si>
  <si>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</si>
  <si>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</si>
  <si>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</si>
  <si>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</si>
  <si>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</si>
  <si>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</si>
  <si>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</si>
  <si>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</si>
  <si>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</si>
  <si>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</si>
  <si>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</si>
  <si>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</si>
  <si>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</si>
  <si>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</si>
  <si>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</si>
  <si>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</si>
  <si>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</si>
  <si>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供用開始から30年近くが経過していることから施設の更新を計画的に行う必要がある。</t>
    <rPh sb="10" eb="11">
      <t>チカ</t>
    </rPh>
    <phoneticPr fontId="4"/>
  </si>
  <si>
    <t>　公益企業会計に移行したことにより、経営状況がより明確となるため、使用料の改定や施設の更新を計画に行い健全で効率的な経営を目指して事業を実施する必要がある。</t>
    <phoneticPr fontId="4"/>
  </si>
  <si>
    <t>・収益的収支比率は昨年比で増加、汚水処理原価は昨年比で減少している。これは打ち切り決算により、総費用が減少したためであるが、過年度と同条件で算出した場合、昨年と同水準となる。
　また、経費回収率については、昨年比増で類似団体平均を超えた。これについても打ち切り決算によって汚水処理費が減少したためである。
　適正な料金収入の確保に向けた使用料の改定や汚水処理費の削減などの経営改善を継続していく必要がある。
　</t>
    <rPh sb="1" eb="3">
      <t>シュウエキ</t>
    </rPh>
    <rPh sb="3" eb="4">
      <t>テキ</t>
    </rPh>
    <rPh sb="4" eb="6">
      <t>シュウシ</t>
    </rPh>
    <rPh sb="6" eb="8">
      <t>ヒリツ</t>
    </rPh>
    <rPh sb="9" eb="12">
      <t>サクネンヒ</t>
    </rPh>
    <rPh sb="13" eb="15">
      <t>ゾウカ</t>
    </rPh>
    <rPh sb="16" eb="18">
      <t>オスイ</t>
    </rPh>
    <rPh sb="18" eb="20">
      <t>ショリ</t>
    </rPh>
    <rPh sb="20" eb="22">
      <t>ゲンカ</t>
    </rPh>
    <rPh sb="23" eb="25">
      <t>サクネン</t>
    </rPh>
    <rPh sb="25" eb="26">
      <t>ヒ</t>
    </rPh>
    <rPh sb="27" eb="29">
      <t>ゲンショウ</t>
    </rPh>
    <rPh sb="37" eb="38">
      <t>ウ</t>
    </rPh>
    <rPh sb="39" eb="40">
      <t>キ</t>
    </rPh>
    <rPh sb="41" eb="43">
      <t>ケッサン</t>
    </rPh>
    <rPh sb="47" eb="50">
      <t>ソウヒヨウ</t>
    </rPh>
    <rPh sb="51" eb="53">
      <t>ゲンショウ</t>
    </rPh>
    <rPh sb="62" eb="65">
      <t>カネンド</t>
    </rPh>
    <rPh sb="66" eb="69">
      <t>ドウジョウケン</t>
    </rPh>
    <rPh sb="70" eb="72">
      <t>サンシュツ</t>
    </rPh>
    <rPh sb="74" eb="76">
      <t>バアイ</t>
    </rPh>
    <rPh sb="77" eb="79">
      <t>サクネン</t>
    </rPh>
    <rPh sb="80" eb="83">
      <t>ドウスイジュン</t>
    </rPh>
    <rPh sb="92" eb="94">
      <t>ケイヒ</t>
    </rPh>
    <rPh sb="94" eb="97">
      <t>カイシュウリツ</t>
    </rPh>
    <rPh sb="103" eb="106">
      <t>サクネンヒ</t>
    </rPh>
    <rPh sb="106" eb="107">
      <t>ゾウ</t>
    </rPh>
    <rPh sb="108" eb="110">
      <t>ルイジ</t>
    </rPh>
    <rPh sb="110" eb="112">
      <t>ダンタイ</t>
    </rPh>
    <rPh sb="112" eb="114">
      <t>ヘイキン</t>
    </rPh>
    <rPh sb="115" eb="116">
      <t>コ</t>
    </rPh>
    <rPh sb="126" eb="127">
      <t>ウ</t>
    </rPh>
    <rPh sb="128" eb="129">
      <t>キ</t>
    </rPh>
    <rPh sb="130" eb="132">
      <t>ケッサン</t>
    </rPh>
    <rPh sb="136" eb="138">
      <t>オスイ</t>
    </rPh>
    <rPh sb="138" eb="140">
      <t>ショリ</t>
    </rPh>
    <rPh sb="140" eb="141">
      <t>ヒ</t>
    </rPh>
    <rPh sb="142" eb="14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</si>
</sst>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8F-4533-B98A-E7A4396A45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A8F-4533-B98A-E7A4396A45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42.86</c:v>
                </c:pt>
                <c:pt idx="1">
                  <c:v>46.94</c:v>
                </c:pt>
                <c:pt idx="2">
                  <c:v>46.94</c:v>
                </c:pt>
                <c:pt idx="3">
                  <c:v>48.98</c:v>
                </c:pt>
                <c:pt idx="4">
                  <c:v>46.94</c:v>
                </c:pt>
              </c:numCache>
            </c:numRef>
          </c:val>
          <c:extLst>
            <c:ext xmlns:c16="http://schemas.microsoft.com/office/drawing/2014/chart" uri="{C3380CC4-5D6E-409C-BE32-E72D297353CC}">
              <c16:uniqueId val="{00000000-B3A7-467C-8136-7708F9D0FD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B3A7-467C-8136-7708F9D0FD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090-4A9C-96DB-FB8413067F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B090-4A9C-96DB-FB8413067F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99.95</c:v>
                </c:pt>
                <c:pt idx="2">
                  <c:v>82.83</c:v>
                </c:pt>
                <c:pt idx="3">
                  <c:v>100.03</c:v>
                </c:pt>
                <c:pt idx="4">
                  <c:v>113.13</c:v>
                </c:pt>
              </c:numCache>
            </c:numRef>
          </c:val>
          <c:extLst>
            <c:ext xmlns:c16="http://schemas.microsoft.com/office/drawing/2014/chart" uri="{C3380CC4-5D6E-409C-BE32-E72D297353CC}">
              <c16:uniqueId val="{00000000-1699-4E3B-B4FC-96B68926DC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9-4E3B-B4FC-96B68926DC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7D-406E-A3BF-6EEEDAD558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7D-406E-A3BF-6EEEDAD558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C6-44D4-9BDC-12C7C030E9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C6-44D4-9BDC-12C7C030E9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3F-437E-B06D-7E279AEF74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3F-437E-B06D-7E279AEF74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A4-4FE1-9278-D11CFBE209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A4-4FE1-9278-D11CFBE209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1520.45</c:v>
                </c:pt>
                <c:pt idx="2" formatCode="#,##0.00;&quot;△&quot;#,##0.00">
                  <c:v>0</c:v>
                </c:pt>
                <c:pt idx="3">
                  <c:v>1296.43</c:v>
                </c:pt>
                <c:pt idx="4" formatCode="#,##0.00;&quot;△&quot;#,##0.00">
                  <c:v>0</c:v>
                </c:pt>
              </c:numCache>
            </c:numRef>
          </c:val>
          <c:extLst>
            <c:ext xmlns:c16="http://schemas.microsoft.com/office/drawing/2014/chart" uri="{C3380CC4-5D6E-409C-BE32-E72D297353CC}">
              <c16:uniqueId val="{00000000-C9F0-4C69-8DF2-6D5F911675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C9F0-4C69-8DF2-6D5F911675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25.01</c:v>
                </c:pt>
                <c:pt idx="1">
                  <c:v>34.97</c:v>
                </c:pt>
                <c:pt idx="2">
                  <c:v>25.06</c:v>
                </c:pt>
                <c:pt idx="3">
                  <c:v>42.59</c:v>
                </c:pt>
                <c:pt idx="4">
                  <c:v>56.2</c:v>
                </c:pt>
              </c:numCache>
            </c:numRef>
          </c:val>
          <c:extLst>
            <c:ext xmlns:c16="http://schemas.microsoft.com/office/drawing/2014/chart" uri="{C3380CC4-5D6E-409C-BE32-E72D297353CC}">
              <c16:uniqueId val="{00000000-7588-4EC5-8A31-65267233D43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588-4EC5-8A31-65267233D43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709.65</c:v>
                </c:pt>
                <c:pt idx="1">
                  <c:v>476.94</c:v>
                </c:pt>
                <c:pt idx="2">
                  <c:v>637.78</c:v>
                </c:pt>
                <c:pt idx="3">
                  <c:v>381.28</c:v>
                </c:pt>
                <c:pt idx="4">
                  <c:v>271.55</c:v>
                </c:pt>
              </c:numCache>
            </c:numRef>
          </c:val>
          <c:extLst>
            <c:ext xmlns:c16="http://schemas.microsoft.com/office/drawing/2014/chart" uri="{C3380CC4-5D6E-409C-BE32-E72D297353CC}">
              <c16:uniqueId val="{00000000-E53B-4DB5-94B6-90C675774D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53B-4DB5-94B6-90C675774D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身延町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10051</v>
      </c>
      <c r="AM8" s="45"/>
      <c r="AN8" s="45"/>
      <c r="AO8" s="45"/>
      <c r="AP8" s="45"/>
      <c r="AQ8" s="45"/>
      <c r="AR8" s="45"/>
      <c r="AS8" s="45"/>
      <c r="AT8" s="44">
        <f>データ!T6</f>
        <v>301.98</v>
      </c>
      <c r="AU8" s="44"/>
      <c r="AV8" s="44"/>
      <c r="AW8" s="44"/>
      <c r="AX8" s="44"/>
      <c r="AY8" s="44"/>
      <c r="AZ8" s="44"/>
      <c r="BA8" s="44"/>
      <c r="BB8" s="44">
        <f>データ!U6</f>
        <v>33.28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0.8</v>
      </c>
      <c r="Q10" s="44"/>
      <c r="R10" s="44"/>
      <c r="S10" s="44"/>
      <c r="T10" s="44"/>
      <c r="U10" s="44"/>
      <c r="V10" s="44"/>
      <c r="W10" s="44">
        <f>データ!Q6</f>
        <v>100</v>
      </c>
      <c r="X10" s="44"/>
      <c r="Y10" s="44"/>
      <c r="Z10" s="44"/>
      <c r="AA10" s="44"/>
      <c r="AB10" s="44"/>
      <c r="AC10" s="44"/>
      <c r="AD10" s="45">
        <f>データ!R6</f>
        <v>3560</v>
      </c>
      <c r="AE10" s="45"/>
      <c r="AF10" s="45"/>
      <c r="AG10" s="45"/>
      <c r="AH10" s="45"/>
      <c r="AI10" s="45"/>
      <c r="AJ10" s="45"/>
      <c r="AK10" s="2"/>
      <c r="AL10" s="45">
        <f>データ!V6</f>
        <v>80</v>
      </c>
      <c r="AM10" s="45"/>
      <c r="AN10" s="45"/>
      <c r="AO10" s="45"/>
      <c r="AP10" s="45"/>
      <c r="AQ10" s="45"/>
      <c r="AR10" s="45"/>
      <c r="AS10" s="45"/>
      <c r="AT10" s="44">
        <f>データ!W6</f>
        <v>0.06</v>
      </c>
      <c r="AU10" s="44"/>
      <c r="AV10" s="44"/>
      <c r="AW10" s="44"/>
      <c r="AX10" s="44"/>
      <c r="AY10" s="44"/>
      <c r="AZ10" s="44"/>
      <c r="BA10" s="44"/>
      <c r="BB10" s="44">
        <f>データ!X6</f>
        <v>1333.33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kGFioGuOa3gAGaLx/PoYRzP1uIV9NLktc241Jq/r+92C8UZPwKJASc4WFfzsCNcVTi5FT7E+28oDFT0OBXE8ZA==" saltValue="3PjpG5i2TA6TabgBHeN3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193658</v>
      </c>
      <c r="D6" s="19">
        <f t="shared" si="3"/>
        <v>47</v>
      </c>
      <c r="E6" s="19">
        <f t="shared" si="3"/>
        <v>17</v>
      </c>
      <c r="F6" s="19">
        <f t="shared" si="3"/>
        <v>5</v>
      </c>
      <c r="G6" s="19">
        <f t="shared" si="3"/>
        <v>0</v>
      </c>
      <c r="H6" s="19" t="str">
        <f t="shared" si="3"/>
        <v>山梨県　身延町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0.8</v>
      </c>
      <c r="Q6" s="20">
        <f t="shared" si="3"/>
        <v>100</v>
      </c>
      <c r="R6" s="20">
        <f t="shared" si="3"/>
        <v>3560</v>
      </c>
      <c r="S6" s="20">
        <f t="shared" si="3"/>
        <v>10051</v>
      </c>
      <c r="T6" s="20">
        <f t="shared" si="3"/>
        <v>301.98</v>
      </c>
      <c r="U6" s="20">
        <f t="shared" si="3"/>
        <v>33.28</v>
      </c>
      <c r="V6" s="20">
        <f t="shared" si="3"/>
        <v>80</v>
      </c>
      <c r="W6" s="20">
        <f t="shared" si="3"/>
        <v>0.06</v>
      </c>
      <c r="X6" s="20">
        <f t="shared" si="3"/>
        <v>1333.33</v>
      </c>
      <c r="Y6" s="21">
        <f>IF(Y7="",NA(),Y7)</f>
        <v>100</v>
      </c>
      <c r="Z6" s="21">
        <f t="shared" ref="Z6:AH6" si="4">IF(Z7="",NA(),Z7)</f>
        <v>99.95</v>
      </c>
      <c r="AA6" s="21">
        <f t="shared" si="4"/>
        <v>82.83</v>
      </c>
      <c r="AB6" s="21">
        <f t="shared" si="4"/>
        <v>100.03</v>
      </c>
      <c r="AC6" s="21">
        <f t="shared" si="4"/>
        <v>113.13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1520.45</v>
      </c>
      <c r="BH6" s="20">
        <f t="shared" si="7"/>
        <v>0</v>
      </c>
      <c r="BI6" s="21">
        <f t="shared" si="7"/>
        <v>1296.43</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25.01</v>
      </c>
      <c r="BR6" s="21">
        <f t="shared" ref="BR6:BZ6" si="8">IF(BR7="",NA(),BR7)</f>
        <v>34.97</v>
      </c>
      <c r="BS6" s="21">
        <f t="shared" si="8"/>
        <v>25.06</v>
      </c>
      <c r="BT6" s="21">
        <f t="shared" si="8"/>
        <v>42.59</v>
      </c>
      <c r="BU6" s="21">
        <f t="shared" si="8"/>
        <v>56.2</v>
      </c>
      <c r="BV6" s="21">
        <f t="shared" si="8"/>
        <v>57.31</v>
      </c>
      <c r="BW6" s="21">
        <f t="shared" si="8"/>
        <v>57.08</v>
      </c>
      <c r="BX6" s="21">
        <f t="shared" si="8"/>
        <v>56.26</v>
      </c>
      <c r="BY6" s="21">
        <f t="shared" si="8"/>
        <v>52.94</v>
      </c>
      <c r="BZ6" s="21">
        <f t="shared" si="8"/>
        <v>52.05</v>
      </c>
      <c r="CA6" s="20" t="str">
        <f>IF(CA7="","",IF(CA7="-","【-】","【"&amp;SUBSTITUTE(TEXT(CA7,"#,##0.00"),"-","△")&amp;"】"))</f>
        <v>【56.93】</v>
      </c>
      <c r="CB6" s="21">
        <f>IF(CB7="",NA(),CB7)</f>
        <v>709.65</v>
      </c>
      <c r="CC6" s="21">
        <f t="shared" ref="CC6:CK6" si="9">IF(CC7="",NA(),CC7)</f>
        <v>476.94</v>
      </c>
      <c r="CD6" s="21">
        <f t="shared" si="9"/>
        <v>637.78</v>
      </c>
      <c r="CE6" s="21">
        <f t="shared" si="9"/>
        <v>381.28</v>
      </c>
      <c r="CF6" s="21">
        <f t="shared" si="9"/>
        <v>271.55</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42.86</v>
      </c>
      <c r="CN6" s="21">
        <f t="shared" ref="CN6:CV6" si="10">IF(CN7="",NA(),CN7)</f>
        <v>46.94</v>
      </c>
      <c r="CO6" s="21">
        <f t="shared" si="10"/>
        <v>46.94</v>
      </c>
      <c r="CP6" s="21">
        <f t="shared" si="10"/>
        <v>48.98</v>
      </c>
      <c r="CQ6" s="21">
        <f t="shared" si="10"/>
        <v>46.94</v>
      </c>
      <c r="CR6" s="21">
        <f t="shared" si="10"/>
        <v>50.14</v>
      </c>
      <c r="CS6" s="21">
        <f t="shared" si="10"/>
        <v>54.83</v>
      </c>
      <c r="CT6" s="21">
        <f t="shared" si="10"/>
        <v>66.53</v>
      </c>
      <c r="CU6" s="21">
        <f t="shared" si="10"/>
        <v>52.35</v>
      </c>
      <c r="CV6" s="21">
        <f t="shared" si="10"/>
        <v>46.25</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193658</v>
      </c>
      <c r="D7" s="23">
        <v>47</v>
      </c>
      <c r="E7" s="23">
        <v>17</v>
      </c>
      <c r="F7" s="23">
        <v>5</v>
      </c>
      <c r="G7" s="23">
        <v>0</v>
      </c>
      <c r="H7" s="23" t="s">
        <v>98</v>
      </c>
      <c r="I7" s="23" t="s">
        <v>99</v>
      </c>
      <c r="J7" s="23" t="s">
        <v>100</v>
      </c>
      <c r="K7" s="23" t="s">
        <v>101</v>
      </c>
      <c r="L7" s="23" t="s">
        <v>102</v>
      </c>
      <c r="M7" s="23" t="s">
        <v>103</v>
      </c>
      <c r="N7" s="24" t="s">
        <v>104</v>
      </c>
      <c r="O7" s="24" t="s">
        <v>105</v>
      </c>
      <c r="P7" s="24">
        <v>0.8</v>
      </c>
      <c r="Q7" s="24">
        <v>100</v>
      </c>
      <c r="R7" s="24">
        <v>3560</v>
      </c>
      <c r="S7" s="24">
        <v>10051</v>
      </c>
      <c r="T7" s="24">
        <v>301.98</v>
      </c>
      <c r="U7" s="24">
        <v>33.28</v>
      </c>
      <c r="V7" s="24">
        <v>80</v>
      </c>
      <c r="W7" s="24">
        <v>0.06</v>
      </c>
      <c r="X7" s="24">
        <v>1333.33</v>
      </c>
      <c r="Y7" s="24">
        <v>100</v>
      </c>
      <c r="Z7" s="24">
        <v>99.95</v>
      </c>
      <c r="AA7" s="24">
        <v>82.83</v>
      </c>
      <c r="AB7" s="24">
        <v>100.03</v>
      </c>
      <c r="AC7" s="24">
        <v>113.13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1520.45</v>
      </c>
      <c r="BH7" s="24">
        <v>0</v>
      </c>
      <c r="BI7" s="24">
        <v>1296.43</v>
      </c>
      <c r="BJ7" s="24">
        <v>0</v>
      </c>
      <c r="BK7" s="24">
        <v>826.83</v>
      </c>
      <c r="BL7" s="24">
        <v>867.83</v>
      </c>
      <c r="BM7" s="24">
        <v>791.76</v>
      </c>
      <c r="BN7" s="24">
        <v>900.82</v>
      </c>
      <c r="BO7" s="24">
        <v>839.21</v>
      </c>
      <c r="BP7" s="24">
        <v>785.1</v>
      </c>
      <c r="BQ7" s="24">
        <v>25.01</v>
      </c>
      <c r="BR7" s="24">
        <v>34.97</v>
      </c>
      <c r="BS7" s="24">
        <v>25.06</v>
      </c>
      <c r="BT7" s="24">
        <v>42.59</v>
      </c>
      <c r="BU7" s="24">
        <v>56.2</v>
      </c>
      <c r="BV7" s="24">
        <v>57.31</v>
      </c>
      <c r="BW7" s="24">
        <v>57.08</v>
      </c>
      <c r="BX7" s="24">
        <v>56.26</v>
      </c>
      <c r="BY7" s="24">
        <v>52.94</v>
      </c>
      <c r="BZ7" s="24">
        <v>52.05</v>
      </c>
      <c r="CA7" s="24">
        <v>56.93</v>
      </c>
      <c r="CB7" s="24">
        <v>709.65</v>
      </c>
      <c r="CC7" s="24">
        <v>476.94</v>
      </c>
      <c r="CD7" s="24">
        <v>637.78</v>
      </c>
      <c r="CE7" s="24">
        <v>381.28</v>
      </c>
      <c r="CF7" s="24">
        <v>271.55</v>
      </c>
      <c r="CG7" s="24">
        <v>273.52</v>
      </c>
      <c r="CH7" s="24">
        <v>274.99</v>
      </c>
      <c r="CI7" s="24">
        <v>282.08999999999997</v>
      </c>
      <c r="CJ7" s="24">
        <v>303.27999999999997</v>
      </c>
      <c r="CK7" s="24">
        <v>301.86</v>
      </c>
      <c r="CL7" s="24">
        <v>271.14999999999998</v>
      </c>
      <c r="CM7" s="24">
        <v>42.86</v>
      </c>
      <c r="CN7" s="24">
        <v>46.94</v>
      </c>
      <c r="CO7" s="24">
        <v>46.94</v>
      </c>
      <c r="CP7" s="24">
        <v>48.98</v>
      </c>
      <c r="CQ7" s="24">
        <v>46.94</v>
      </c>
      <c r="CR7" s="24">
        <v>50.14</v>
      </c>
      <c r="CS7" s="24">
        <v>54.83</v>
      </c>
      <c r="CT7" s="24">
        <v>66.53</v>
      </c>
      <c r="CU7" s="24">
        <v>52.35</v>
      </c>
      <c r="CV7" s="24">
        <v>46.25</v>
      </c>
      <c r="CW7" s="24">
        <v>49.87</v>
      </c>
      <c r="CX7" s="24">
        <v>100</v>
      </c>
      <c r="CY7" s="24">
        <v>100</v>
      </c>
      <c r="CZ7" s="24">
        <v>100</v>
      </c>
      <c r="DA7" s="24">
        <v>100</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2025-01-24T07:34:43Z</dcterms:created>
  <dcterms:modified xsi:type="dcterms:W3CDTF">2025-02-17T05:46:44Z</dcterms:modified>
  <cp:category/>
</cp:coreProperties>
</file>