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5早川町\"/>
    </mc:Choice>
  </mc:AlternateContent>
  <xr:revisionPtr revIDLastSave="0" documentId="13_ncr:1_{CE543D7A-D170-4628-9BCF-BDC005083F59}" xr6:coauthVersionLast="47" xr6:coauthVersionMax="47" xr10:uidLastSave="{00000000-0000-0000-0000-000000000000}"/>
  <workbookProtection workbookAlgorithmName="SHA-512" workbookHashValue="VTnHWpLl+oodM3OS8uTeByyyBJi2ea5z2omEu8TpgJTRePMaiue4qN41FNxVj10ZUG8OD1DOVivKw7Y7mfdnbw==" workbookSaltValue="7A0DHFH6sxqKVHZjvqhZo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<sst xmlns="http://schemas.openxmlformats.org/spreadsheetml/2006/main" count="236" uniqueCount="119">
  <si>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</si>
  <si>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</si>
  <si>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</si>
  <si>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</si>
  <si>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</si>
  <si>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</si>
  <si>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</si>
  <si>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</si>
  <si>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</si>
  <si>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</si>
  <si>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</si>
  <si>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</si>
  <si>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</si>
  <si>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</si>
  <si>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</si>
  <si>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</si>
  <si>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</si>
  <si>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</si>
  <si>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</si>
  <si>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</si>
  <si>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</si>
  <si>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</si>
  <si>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</si>
  <si>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</si>
  <si>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</si>
  <si>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</si>
  <si>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</si>
  <si>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</si>
  <si>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</si>
  <si>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</si>
  <si>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</si>
  <si>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</si>
  <si>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</si>
  <si>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</si>
  <si>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</si>
  <si>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</si>
  <si>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</si>
  <si>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</si>
  <si>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</si>
  <si>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</si>
  <si>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</si>
  <si>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</si>
  <si>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</si>
  <si>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</si>
  <si>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</si>
  <si>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</si>
  <si>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</si>
  <si>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</si>
  <si>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</si>
  <si>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</si>
  <si>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</si>
  <si>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</si>
  <si>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</si>
  <si>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</si>
  <si>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</si>
  <si>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</si>
  <si>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</si>
  <si>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</si>
  <si>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</si>
  <si>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</si>
  <si>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</si>
  <si>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</si>
  <si>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</si>
  <si>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</si>
  <si>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</si>
  <si>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</si>
  <si>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</si>
  <si>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</si>
  <si>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</si>
  <si>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</si>
  <si>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</si>
  <si>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</si>
  <si>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</si>
  <si>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</si>
  <si>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</si>
  <si>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</si>
  <si>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</si>
  <si>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</si>
  <si>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</si>
  <si>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</si>
  <si>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</si>
  <si>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</si>
  <si>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</si>
  <si>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</si>
  <si>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</si>
  <si>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</si>
  <si>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</si>
  <si>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</si>
  <si>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</si>
  <si>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</si>
  <si>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</si>
  <si>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</si>
  <si>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</si>
  <si>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</si>
  <si>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</si>
  <si>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</si>
  <si>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</si>
  <si>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</si>
  <si>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</si>
  <si>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</si>
  <si>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</si>
  <si>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</si>
  <si>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</si>
  <si>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</si>
  <si>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</si>
  <si>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</si>
  <si>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</si>
  <si>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</si>
  <si>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</si>
  <si>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</si>
  <si>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</si>
  <si>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</si>
  <si>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</si>
  <si>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</si>
  <si>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</si>
  <si>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</si>
  <si>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供用開始後、３０年以上経過し、老朽化も進んでいる。修繕費用も年々、増加しつつあるため、事業の廃止に向けて検討している。</t>
    <rPh sb="0" eb="5">
      <t>キョウヨウカイシゴ</t>
    </rPh>
    <rPh sb="8" eb="11">
      <t>ネンイジョウ</t>
    </rPh>
    <rPh sb="11" eb="13">
      <t>ケイカ</t>
    </rPh>
    <rPh sb="15" eb="18">
      <t>ロウキュウカ</t>
    </rPh>
    <rPh sb="19" eb="20">
      <t>スス</t>
    </rPh>
    <rPh sb="25" eb="29">
      <t>シュウゼンヒヨウ</t>
    </rPh>
    <rPh sb="30" eb="32">
      <t>ネンネン</t>
    </rPh>
    <rPh sb="33" eb="35">
      <t>ゾウカ</t>
    </rPh>
    <rPh sb="43" eb="45">
      <t>ジギョウ</t>
    </rPh>
    <rPh sb="46" eb="48">
      <t>ハイシ</t>
    </rPh>
    <rPh sb="49" eb="50">
      <t>ム</t>
    </rPh>
    <rPh sb="52" eb="54">
      <t>ケントウ</t>
    </rPh>
    <phoneticPr fontId="4"/>
  </si>
  <si>
    <t>小規模な施設であり、使用している人口も年々、減る傾向であるため効率的な経営ができるように努力している。</t>
    <rPh sb="0" eb="3">
      <t>ショウキボ</t>
    </rPh>
    <rPh sb="4" eb="6">
      <t>シセツ</t>
    </rPh>
    <rPh sb="10" eb="12">
      <t>シヨウ</t>
    </rPh>
    <rPh sb="16" eb="18">
      <t>ジンコウ</t>
    </rPh>
    <rPh sb="19" eb="21">
      <t>ネンネン</t>
    </rPh>
    <rPh sb="22" eb="23">
      <t>ヘ</t>
    </rPh>
    <rPh sb="24" eb="26">
      <t>ケイコウ</t>
    </rPh>
    <rPh sb="31" eb="34">
      <t>コウリツテキ</t>
    </rPh>
    <rPh sb="35" eb="37">
      <t>ケイエイ</t>
    </rPh>
    <rPh sb="44" eb="46">
      <t>ドリョク</t>
    </rPh>
    <phoneticPr fontId="4"/>
  </si>
  <si>
    <t>人口は増える見込みは少なく、使用料収入も減少している。施設の老朽化で今後、維持管理費も増大が予測されるため施設の廃止を視野に入れて事業を進めていく。R5年度は管渠の清掃及び健全性を調べるために調査を行ったため汚水処理費が大幅増となった。</t>
    <rPh sb="0" eb="2">
      <t>ジンコウ</t>
    </rPh>
    <rPh sb="3" eb="4">
      <t>フ</t>
    </rPh>
    <rPh sb="6" eb="8">
      <t>ミコ</t>
    </rPh>
    <rPh sb="10" eb="11">
      <t>スク</t>
    </rPh>
    <rPh sb="14" eb="19">
      <t>シヨウリョウシュウニュウ</t>
    </rPh>
    <rPh sb="20" eb="22">
      <t>ゲンショウ</t>
    </rPh>
    <rPh sb="27" eb="29">
      <t>シセツ</t>
    </rPh>
    <rPh sb="30" eb="33">
      <t>ロウキュウカ</t>
    </rPh>
    <rPh sb="34" eb="36">
      <t>コンゴ</t>
    </rPh>
    <rPh sb="37" eb="42">
      <t>イジカンリヒ</t>
    </rPh>
    <rPh sb="43" eb="45">
      <t>ゾウダイ</t>
    </rPh>
    <rPh sb="46" eb="48">
      <t>ヨソク</t>
    </rPh>
    <rPh sb="53" eb="55">
      <t>シセツ</t>
    </rPh>
    <rPh sb="56" eb="58">
      <t>ハイシ</t>
    </rPh>
    <rPh sb="59" eb="61">
      <t>シヤ</t>
    </rPh>
    <rPh sb="62" eb="63">
      <t>イ</t>
    </rPh>
    <rPh sb="65" eb="67">
      <t>ジギョウ</t>
    </rPh>
    <rPh sb="68" eb="69">
      <t>スス</t>
    </rPh>
    <rPh sb="76" eb="78">
      <t>ネンド</t>
    </rPh>
    <rPh sb="79" eb="81">
      <t>カンキョ</t>
    </rPh>
    <rPh sb="82" eb="84">
      <t>セイソウ</t>
    </rPh>
    <rPh sb="84" eb="85">
      <t>オヨ</t>
    </rPh>
    <rPh sb="86" eb="89">
      <t>ケンゼンセイ</t>
    </rPh>
    <rPh sb="90" eb="91">
      <t>シラ</t>
    </rPh>
    <rPh sb="96" eb="98">
      <t>チョウサ</t>
    </rPh>
    <rPh sb="99" eb="100">
      <t>オコナ</t>
    </rPh>
    <rPh sb="104" eb="108">
      <t>オスイショリ</t>
    </rPh>
    <rPh sb="108" eb="109">
      <t>ヒ</t>
    </rPh>
    <rPh sb="110" eb="112">
      <t>オオハバ</t>
    </rPh>
    <rPh sb="112" eb="113">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</si>
</sst>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B0-45C6-ADCF-7FF6255FC0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9BB0-45C6-ADCF-7FF6255FC0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114.63</c:v>
                </c:pt>
                <c:pt idx="1">
                  <c:v>100</c:v>
                </c:pt>
                <c:pt idx="2">
                  <c:v>87.8</c:v>
                </c:pt>
                <c:pt idx="3">
                  <c:v>78.05</c:v>
                </c:pt>
                <c:pt idx="4">
                  <c:v>75.61</c:v>
                </c:pt>
              </c:numCache>
            </c:numRef>
          </c:val>
          <c:extLst>
            <c:ext xmlns:c16="http://schemas.microsoft.com/office/drawing/2014/chart" uri="{C3380CC4-5D6E-409C-BE32-E72D297353CC}">
              <c16:uniqueId val="{00000000-20D3-4200-827F-D62C79542E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20D3-4200-827F-D62C79542E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94.55</c:v>
                </c:pt>
                <c:pt idx="1">
                  <c:v>94.55</c:v>
                </c:pt>
                <c:pt idx="2">
                  <c:v>94.55</c:v>
                </c:pt>
                <c:pt idx="3">
                  <c:v>95</c:v>
                </c:pt>
                <c:pt idx="4">
                  <c:v>98.18</c:v>
                </c:pt>
              </c:numCache>
            </c:numRef>
          </c:val>
          <c:extLst>
            <c:ext xmlns:c16="http://schemas.microsoft.com/office/drawing/2014/chart" uri="{C3380CC4-5D6E-409C-BE32-E72D297353CC}">
              <c16:uniqueId val="{00000000-293B-433D-BD71-8085AEF64D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293B-433D-BD71-8085AEF64D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105.19</c:v>
                </c:pt>
                <c:pt idx="1">
                  <c:v>92.47</c:v>
                </c:pt>
                <c:pt idx="2">
                  <c:v>87.99</c:v>
                </c:pt>
                <c:pt idx="3">
                  <c:v>66.91</c:v>
                </c:pt>
                <c:pt idx="4">
                  <c:v>106.65</c:v>
                </c:pt>
              </c:numCache>
            </c:numRef>
          </c:val>
          <c:extLst>
            <c:ext xmlns:c16="http://schemas.microsoft.com/office/drawing/2014/chart" uri="{C3380CC4-5D6E-409C-BE32-E72D297353CC}">
              <c16:uniqueId val="{00000000-F22B-4E2B-A176-31C55F1E1A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B-4E2B-A176-31C55F1E1A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F7-4EDA-B391-712BF34C5A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F7-4EDA-B391-712BF34C5A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5-4501-A381-03B7B00399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5-4501-A381-03B7B00399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D-4F7F-90C5-E84EBC706C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D-4F7F-90C5-E84EBC706C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E-4B0C-A5FE-88FD4CA227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E-4B0C-A5FE-88FD4CA227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5-442A-BD35-0CC1C9944A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14F5-442A-BD35-0CC1C9944A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66.78</c:v>
                </c:pt>
                <c:pt idx="1">
                  <c:v>46.74</c:v>
                </c:pt>
                <c:pt idx="2">
                  <c:v>45.29</c:v>
                </c:pt>
                <c:pt idx="3">
                  <c:v>27.11</c:v>
                </c:pt>
                <c:pt idx="4">
                  <c:v>17.09</c:v>
                </c:pt>
              </c:numCache>
            </c:numRef>
          </c:val>
          <c:extLst>
            <c:ext xmlns:c16="http://schemas.microsoft.com/office/drawing/2014/chart" uri="{C3380CC4-5D6E-409C-BE32-E72D297353CC}">
              <c16:uniqueId val="{00000000-935D-4736-8F83-BC5CB20859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935D-4736-8F83-BC5CB20859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150.08000000000001</c:v>
                </c:pt>
                <c:pt idx="1">
                  <c:v>173.47</c:v>
                </c:pt>
                <c:pt idx="2">
                  <c:v>204.1</c:v>
                </c:pt>
                <c:pt idx="3">
                  <c:v>336.28</c:v>
                </c:pt>
                <c:pt idx="4">
                  <c:v>588.92999999999995</c:v>
                </c:pt>
              </c:numCache>
            </c:numRef>
          </c:val>
          <c:extLst>
            <c:ext xmlns:c16="http://schemas.microsoft.com/office/drawing/2014/chart" uri="{C3380CC4-5D6E-409C-BE32-E72D297353CC}">
              <c16:uniqueId val="{00000000-040A-4E09-A567-19DB12EE66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040A-4E09-A567-19DB12EE66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早川町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884</v>
      </c>
      <c r="AM8" s="45"/>
      <c r="AN8" s="45"/>
      <c r="AO8" s="45"/>
      <c r="AP8" s="45"/>
      <c r="AQ8" s="45"/>
      <c r="AR8" s="45"/>
      <c r="AS8" s="45"/>
      <c r="AT8" s="44">
        <f>データ!T6</f>
        <v>369.96</v>
      </c>
      <c r="AU8" s="44"/>
      <c r="AV8" s="44"/>
      <c r="AW8" s="44"/>
      <c r="AX8" s="44"/>
      <c r="AY8" s="44"/>
      <c r="AZ8" s="44"/>
      <c r="BA8" s="44"/>
      <c r="BB8" s="44">
        <f>データ!U6</f>
        <v>2.39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6.32</v>
      </c>
      <c r="Q10" s="44"/>
      <c r="R10" s="44"/>
      <c r="S10" s="44"/>
      <c r="T10" s="44"/>
      <c r="U10" s="44"/>
      <c r="V10" s="44"/>
      <c r="W10" s="44">
        <f>データ!Q6</f>
        <v>100</v>
      </c>
      <c r="X10" s="44"/>
      <c r="Y10" s="44"/>
      <c r="Z10" s="44"/>
      <c r="AA10" s="44"/>
      <c r="AB10" s="44"/>
      <c r="AC10" s="44"/>
      <c r="AD10" s="45">
        <f>データ!R6</f>
        <v>4000</v>
      </c>
      <c r="AE10" s="45"/>
      <c r="AF10" s="45"/>
      <c r="AG10" s="45"/>
      <c r="AH10" s="45"/>
      <c r="AI10" s="45"/>
      <c r="AJ10" s="45"/>
      <c r="AK10" s="2"/>
      <c r="AL10" s="45">
        <f>データ!V6</f>
        <v>55</v>
      </c>
      <c r="AM10" s="45"/>
      <c r="AN10" s="45"/>
      <c r="AO10" s="45"/>
      <c r="AP10" s="45"/>
      <c r="AQ10" s="45"/>
      <c r="AR10" s="45"/>
      <c r="AS10" s="45"/>
      <c r="AT10" s="44">
        <f>データ!W6</f>
        <v>0.08</v>
      </c>
      <c r="AU10" s="44"/>
      <c r="AV10" s="44"/>
      <c r="AW10" s="44"/>
      <c r="AX10" s="44"/>
      <c r="AY10" s="44"/>
      <c r="AZ10" s="44"/>
      <c r="BA10" s="44"/>
      <c r="BB10" s="44">
        <f>データ!X6</f>
        <v>687.5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U6f/+P0SKauZnbizMMUzGGc5BRZ/i+mpInQ3K86SHy9AJmc0FdOxEibD7BR+HuVywHbvkqdLSECTFfu8/pMLGw==" saltValue="Z5a1cWZ3hWE+Bd5Psbb8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193640</v>
      </c>
      <c r="D6" s="19">
        <f t="shared" si="3"/>
        <v>47</v>
      </c>
      <c r="E6" s="19">
        <f t="shared" si="3"/>
        <v>17</v>
      </c>
      <c r="F6" s="19">
        <f t="shared" si="3"/>
        <v>5</v>
      </c>
      <c r="G6" s="19">
        <f t="shared" si="3"/>
        <v>0</v>
      </c>
      <c r="H6" s="19" t="str">
        <f t="shared" si="3"/>
        <v>山梨県　早川町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6.32</v>
      </c>
      <c r="Q6" s="20">
        <f t="shared" si="3"/>
        <v>100</v>
      </c>
      <c r="R6" s="20">
        <f t="shared" si="3"/>
        <v>4000</v>
      </c>
      <c r="S6" s="20">
        <f t="shared" si="3"/>
        <v>884</v>
      </c>
      <c r="T6" s="20">
        <f t="shared" si="3"/>
        <v>369.96</v>
      </c>
      <c r="U6" s="20">
        <f t="shared" si="3"/>
        <v>2.39</v>
      </c>
      <c r="V6" s="20">
        <f t="shared" si="3"/>
        <v>55</v>
      </c>
      <c r="W6" s="20">
        <f t="shared" si="3"/>
        <v>0.08</v>
      </c>
      <c r="X6" s="20">
        <f t="shared" si="3"/>
        <v>687.5</v>
      </c>
      <c r="Y6" s="21">
        <f>IF(Y7="",NA(),Y7)</f>
        <v>105.19</v>
      </c>
      <c r="Z6" s="21">
        <f t="shared" ref="Z6:AH6" si="4">IF(Z7="",NA(),Z7)</f>
        <v>92.47</v>
      </c>
      <c r="AA6" s="21">
        <f t="shared" si="4"/>
        <v>87.99</v>
      </c>
      <c r="AB6" s="21">
        <f t="shared" si="4"/>
        <v>66.91</v>
      </c>
      <c r="AC6" s="21">
        <f t="shared" si="4"/>
        <v>106.65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66.78</v>
      </c>
      <c r="BR6" s="21">
        <f t="shared" ref="BR6:BZ6" si="8">IF(BR7="",NA(),BR7)</f>
        <v>46.74</v>
      </c>
      <c r="BS6" s="21">
        <f t="shared" si="8"/>
        <v>45.29</v>
      </c>
      <c r="BT6" s="21">
        <f t="shared" si="8"/>
        <v>27.11</v>
      </c>
      <c r="BU6" s="21">
        <f t="shared" si="8"/>
        <v>17.09</v>
      </c>
      <c r="BV6" s="21">
        <f t="shared" si="8"/>
        <v>57.31</v>
      </c>
      <c r="BW6" s="21">
        <f t="shared" si="8"/>
        <v>57.08</v>
      </c>
      <c r="BX6" s="21">
        <f t="shared" si="8"/>
        <v>56.26</v>
      </c>
      <c r="BY6" s="21">
        <f t="shared" si="8"/>
        <v>52.94</v>
      </c>
      <c r="BZ6" s="21">
        <f t="shared" si="8"/>
        <v>61.15</v>
      </c>
      <c r="CA6" s="20" t="str">
        <f>IF(CA7="","",IF(CA7="-","【-】","【"&amp;SUBSTITUTE(TEXT(CA7,"#,##0.00"),"-","△")&amp;"】"))</f>
        <v>【56.93】</v>
      </c>
      <c r="CB6" s="21">
        <f>IF(CB7="",NA(),CB7)</f>
        <v>150.08000000000001</v>
      </c>
      <c r="CC6" s="21">
        <f t="shared" ref="CC6:CK6" si="9">IF(CC7="",NA(),CC7)</f>
        <v>173.47</v>
      </c>
      <c r="CD6" s="21">
        <f t="shared" si="9"/>
        <v>204.1</v>
      </c>
      <c r="CE6" s="21">
        <f t="shared" si="9"/>
        <v>336.28</v>
      </c>
      <c r="CF6" s="21">
        <f t="shared" si="9"/>
        <v>588.92999999999995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114.63</v>
      </c>
      <c r="CN6" s="21">
        <f t="shared" ref="CN6:CV6" si="10">IF(CN7="",NA(),CN7)</f>
        <v>100</v>
      </c>
      <c r="CO6" s="21">
        <f t="shared" si="10"/>
        <v>87.8</v>
      </c>
      <c r="CP6" s="21">
        <f t="shared" si="10"/>
        <v>78.05</v>
      </c>
      <c r="CQ6" s="21">
        <f t="shared" si="10"/>
        <v>75.61</v>
      </c>
      <c r="CR6" s="21">
        <f t="shared" si="10"/>
        <v>50.14</v>
      </c>
      <c r="CS6" s="21">
        <f t="shared" si="10"/>
        <v>54.83</v>
      </c>
      <c r="CT6" s="21">
        <f t="shared" si="10"/>
        <v>66.53</v>
      </c>
      <c r="CU6" s="21">
        <f t="shared" si="10"/>
        <v>52.35</v>
      </c>
      <c r="CV6" s="21">
        <f t="shared" si="10"/>
        <v>52.63</v>
      </c>
      <c r="CW6" s="20" t="str">
        <f>IF(CW7="","",IF(CW7="-","【-】","【"&amp;SUBSTITUTE(TEXT(CW7,"#,##0.00"),"-","△")&amp;"】"))</f>
        <v>【49.87】</v>
      </c>
      <c r="CX6" s="21">
        <f>IF(CX7="",NA(),CX7)</f>
        <v>94.55</v>
      </c>
      <c r="CY6" s="21">
        <f t="shared" ref="CY6:DG6" si="11">IF(CY7="",NA(),CY7)</f>
        <v>94.55</v>
      </c>
      <c r="CZ6" s="21">
        <f t="shared" si="11"/>
        <v>94.55</v>
      </c>
      <c r="DA6" s="21">
        <f t="shared" si="11"/>
        <v>95</v>
      </c>
      <c r="DB6" s="21">
        <f t="shared" si="11"/>
        <v>98.18</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2">
      <c r="A7" s="14"/>
      <c r="B7" s="23">
        <v>2023</v>
      </c>
      <c r="C7" s="23">
        <v>193640</v>
      </c>
      <c r="D7" s="23">
        <v>47</v>
      </c>
      <c r="E7" s="23">
        <v>17</v>
      </c>
      <c r="F7" s="23">
        <v>5</v>
      </c>
      <c r="G7" s="23">
        <v>0</v>
      </c>
      <c r="H7" s="23" t="s">
        <v>98</v>
      </c>
      <c r="I7" s="23" t="s">
        <v>99</v>
      </c>
      <c r="J7" s="23" t="s">
        <v>100</v>
      </c>
      <c r="K7" s="23" t="s">
        <v>101</v>
      </c>
      <c r="L7" s="23" t="s">
        <v>102</v>
      </c>
      <c r="M7" s="23" t="s">
        <v>103</v>
      </c>
      <c r="N7" s="24" t="s">
        <v>104</v>
      </c>
      <c r="O7" s="24" t="s">
        <v>105</v>
      </c>
      <c r="P7" s="24">
        <v>6.32</v>
      </c>
      <c r="Q7" s="24">
        <v>100</v>
      </c>
      <c r="R7" s="24">
        <v>4000</v>
      </c>
      <c r="S7" s="24">
        <v>884</v>
      </c>
      <c r="T7" s="24">
        <v>369.96</v>
      </c>
      <c r="U7" s="24">
        <v>2.39</v>
      </c>
      <c r="V7" s="24">
        <v>55</v>
      </c>
      <c r="W7" s="24">
        <v>0.08</v>
      </c>
      <c r="X7" s="24">
        <v>687.5</v>
      </c>
      <c r="Y7" s="24">
        <v>105.19</v>
      </c>
      <c r="Z7" s="24">
        <v>92.47</v>
      </c>
      <c r="AA7" s="24">
        <v>87.99</v>
      </c>
      <c r="AB7" s="24">
        <v>66.91</v>
      </c>
      <c r="AC7" s="24">
        <v>106.65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66.78</v>
      </c>
      <c r="BR7" s="24">
        <v>46.74</v>
      </c>
      <c r="BS7" s="24">
        <v>45.29</v>
      </c>
      <c r="BT7" s="24">
        <v>27.11</v>
      </c>
      <c r="BU7" s="24">
        <v>17.09</v>
      </c>
      <c r="BV7" s="24">
        <v>57.31</v>
      </c>
      <c r="BW7" s="24">
        <v>57.08</v>
      </c>
      <c r="BX7" s="24">
        <v>56.26</v>
      </c>
      <c r="BY7" s="24">
        <v>52.94</v>
      </c>
      <c r="BZ7" s="24">
        <v>61.15</v>
      </c>
      <c r="CA7" s="24">
        <v>56.93</v>
      </c>
      <c r="CB7" s="24">
        <v>150.08000000000001</v>
      </c>
      <c r="CC7" s="24">
        <v>173.47</v>
      </c>
      <c r="CD7" s="24">
        <v>204.1</v>
      </c>
      <c r="CE7" s="24">
        <v>336.28</v>
      </c>
      <c r="CF7" s="24">
        <v>588.92999999999995</v>
      </c>
      <c r="CG7" s="24">
        <v>273.52</v>
      </c>
      <c r="CH7" s="24">
        <v>274.99</v>
      </c>
      <c r="CI7" s="24">
        <v>282.08999999999997</v>
      </c>
      <c r="CJ7" s="24">
        <v>303.27999999999997</v>
      </c>
      <c r="CK7" s="24">
        <v>250.43</v>
      </c>
      <c r="CL7" s="24">
        <v>271.14999999999998</v>
      </c>
      <c r="CM7" s="24">
        <v>114.63</v>
      </c>
      <c r="CN7" s="24">
        <v>100</v>
      </c>
      <c r="CO7" s="24">
        <v>87.8</v>
      </c>
      <c r="CP7" s="24">
        <v>78.05</v>
      </c>
      <c r="CQ7" s="24">
        <v>75.61</v>
      </c>
      <c r="CR7" s="24">
        <v>50.14</v>
      </c>
      <c r="CS7" s="24">
        <v>54.83</v>
      </c>
      <c r="CT7" s="24">
        <v>66.53</v>
      </c>
      <c r="CU7" s="24">
        <v>52.35</v>
      </c>
      <c r="CV7" s="24">
        <v>52.63</v>
      </c>
      <c r="CW7" s="24">
        <v>49.87</v>
      </c>
      <c r="CX7" s="24">
        <v>94.55</v>
      </c>
      <c r="CY7" s="24">
        <v>94.55</v>
      </c>
      <c r="CZ7" s="24">
        <v>94.55</v>
      </c>
      <c r="DA7" s="24">
        <v>95</v>
      </c>
      <c r="DB7" s="24">
        <v>98.18</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2025-01-24T07:34:42Z</dcterms:created>
  <dcterms:modified xsi:type="dcterms:W3CDTF">2025-02-17T05:40:21Z</dcterms:modified>
  <cp:category/>
</cp:coreProperties>
</file>