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14市川三郷町(修正中)\"/>
    </mc:Choice>
  </mc:AlternateContent>
  <xr:revisionPtr revIDLastSave="0" documentId="13_ncr:1_{92C0DE15-A441-4E69-B20D-57024A755BD6}" xr6:coauthVersionLast="47" xr6:coauthVersionMax="47" xr10:uidLastSave="{00000000-0000-0000-0000-000000000000}"/>
  <workbookProtection workbookAlgorithmName="SHA-512" workbookHashValue="3TuX+6/gyPaN60J+/5TDoYH4ywwb+RzhBRYaI5YOT8n+e+GMelGAm6RX7RNmq181wk4LEnSwIs7m2CVm1YWBjw==" workbookSaltValue="FuYVapI/oegAJeGNRH93Qg=="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AT10" i="4"/>
  <c r="AL10" i="4"/>
  <c r="AL8" i="4"/>
  <c r="P8" i="4"/>
  <c r="I8"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<sst xmlns="http://schemas.openxmlformats.org/spreadsheetml/2006/main" count="241" uniqueCount="119">
  <si>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</si>
  <si>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</si>
  <si>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</si>
  <si>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</si>
  <si>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</si>
  <si>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</si>
  <si>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</si>
  <si>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</si>
  <si>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</si>
  <si>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</si>
  <si>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</si>
  <si>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</si>
  <si>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</si>
  <si>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</si>
  <si>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</si>
  <si>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</si>
  <si>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</si>
  <si>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</si>
  <si>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</si>
  <si>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</si>
  <si>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</si>
  <si>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</si>
  <si>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</si>
  <si>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</si>
  <si>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</si>
  <si>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</si>
  <si>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</si>
  <si>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</si>
  <si>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</si>
  <si>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</si>
  <si>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</si>
  <si>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</si>
  <si>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</si>
  <si>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</si>
  <si>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</si>
  <si>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</si>
  <si>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</si>
  <si>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</si>
  <si>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</si>
  <si>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</si>
  <si>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</si>
  <si>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</si>
  <si>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</si>
  <si>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</si>
  <si>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</si>
  <si>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</si>
  <si>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</si>
  <si>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</si>
  <si>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</si>
  <si>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</si>
  <si>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</si>
  <si>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</si>
  <si>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</si>
  <si>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</si>
  <si>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</si>
  <si>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</si>
  <si>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</si>
  <si>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</si>
  <si>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</si>
  <si>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</si>
  <si>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</si>
  <si>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</si>
  <si>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</si>
  <si>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</si>
  <si>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</si>
  <si>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</si>
  <si>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</si>
  <si>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</si>
  <si>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</si>
  <si>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</si>
  <si>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</si>
  <si>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</si>
  <si>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</si>
  <si>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</si>
  <si>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</si>
  <si>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</si>
  <si>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</si>
  <si>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</si>
  <si>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</si>
  <si>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</si>
  <si>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</si>
  <si>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</si>
  <si>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</si>
  <si>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</si>
  <si>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</si>
  <si>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</si>
  <si>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</si>
  <si>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</si>
  <si>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</si>
  <si>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</si>
  <si>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</si>
  <si>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</si>
  <si>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</si>
  <si>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</si>
  <si>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</si>
  <si>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</si>
  <si>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</si>
  <si>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</si>
  <si>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</si>
  <si>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</si>
  <si>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</si>
  <si>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</si>
  <si>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</si>
  <si>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</si>
  <si>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</si>
  <si>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</si>
  <si>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</si>
  <si>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</si>
  <si>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</si>
  <si>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</si>
  <si>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</si>
  <si>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</si>
  <si>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</si>
  <si>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</si>
  <si>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</si>
  <si>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</si>
  <si>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管渠等の耐用年数未到来であり、管路調査においても良好な状態であるため、管渠改善率は0％となっている。今後は下水道施設の修繕の増加が見込まれるため、更新計画の策定が必要と考える。</t>
    <rPh sb="84" eb="85">
      <t>カンガ</t>
    </rPh>
    <phoneticPr fontId="4"/>
  </si>
  <si>
    <t>耐震化計画との整合性を図りながら更新計画を策定し、事業実施を検討していく。経費回収率は、事業実施と使用料のバランスを考えると共に、今後は適正な使用料の改正をおこなう必要がある。</t>
    <phoneticPr fontId="4"/>
  </si>
  <si>
    <t xml:space="preserve">収益的収支比率
維持管理費等は横ばいで推移しているが、地方債償還金は増加しているが、一般会計からの繰入金も増加したため昨年度より改善している。
企業債残高対事業規模比率
H30年度より減少傾向が続いているが、R4、R5年度は増加している。企業債残高をより考慮した事業及び普及促進が必要と考える。
経費回収率
未収金等もあり下がったが、R4と同条件で検証すると上がっている。しかし100％を下回っている状況なので料金改定での使用料収入の確保が必要と考える。
汚水処理原価
汚水処理費用等の増加により昨年に比べ増加している。
水洗化率
昨年に引き続き、新規宅地分譲の増加により上昇傾向となっている。
本町においては経営改善に向けた使用料金の改定が必須と考える。償還金のピークを迎え厳しい状況が続いているが、料金改定のほか、水洗化率を上げる施策を進めることで更なる使用料アップに取り組んでいく。
</t>
    <rPh sb="15" eb="16">
      <t>ヨコ</t>
    </rPh>
    <rPh sb="19" eb="21">
      <t>スイイ</t>
    </rPh>
    <rPh sb="27" eb="30">
      <t>チホウサイ</t>
    </rPh>
    <rPh sb="30" eb="32">
      <t>ショウカン</t>
    </rPh>
    <rPh sb="32" eb="33">
      <t>キン</t>
    </rPh>
    <rPh sb="34" eb="36">
      <t>ゾウカ</t>
    </rPh>
    <rPh sb="42" eb="46">
      <t>イッパンカイケイ</t>
    </rPh>
    <rPh sb="49" eb="52">
      <t>クリイレキン</t>
    </rPh>
    <rPh sb="53" eb="55">
      <t>ゾウカ</t>
    </rPh>
    <rPh sb="59" eb="62">
      <t>サクネンド</t>
    </rPh>
    <rPh sb="64" eb="66">
      <t>カイゼン</t>
    </rPh>
    <rPh sb="110" eb="112">
      <t>ネンド</t>
    </rPh>
    <rPh sb="113" eb="115">
      <t>ゾウカ</t>
    </rPh>
    <rPh sb="120" eb="125">
      <t>キギョウサイザンダカ</t>
    </rPh>
    <rPh sb="128" eb="130">
      <t>コウリョ</t>
    </rPh>
    <rPh sb="132" eb="134">
      <t>ジギョウ</t>
    </rPh>
    <rPh sb="134" eb="135">
      <t>オヨ</t>
    </rPh>
    <rPh sb="136" eb="140">
      <t>フキュウソクシン</t>
    </rPh>
    <rPh sb="141" eb="143">
      <t>ヒツヨウ</t>
    </rPh>
    <rPh sb="144" eb="145">
      <t>カンガ</t>
    </rPh>
    <rPh sb="163" eb="164">
      <t>サ</t>
    </rPh>
    <rPh sb="172" eb="175">
      <t>ドウジョウケン</t>
    </rPh>
    <rPh sb="181" eb="182">
      <t>ウエ</t>
    </rPh>
    <rPh sb="196" eb="198">
      <t>シタマワ</t>
    </rPh>
    <rPh sb="202" eb="204">
      <t>ジョウキョウ</t>
    </rPh>
    <rPh sb="207" eb="211">
      <t>リョウキンカイテイ</t>
    </rPh>
    <rPh sb="213" eb="218">
      <t>シヨウリョウシュウニュウ</t>
    </rPh>
    <rPh sb="219" eb="221">
      <t>カクホ</t>
    </rPh>
    <rPh sb="222" eb="224">
      <t>ヒツヨウ</t>
    </rPh>
    <rPh sb="225" eb="226">
      <t>カンガ</t>
    </rPh>
    <rPh sb="239" eb="240">
      <t>スイ</t>
    </rPh>
    <rPh sb="246" eb="248">
      <t>ゾウカ</t>
    </rPh>
    <rPh sb="256" eb="258">
      <t>ゾウカ</t>
    </rPh>
    <rPh sb="303" eb="305">
      <t>ホンチョウ</t>
    </rPh>
    <rPh sb="310" eb="314">
      <t>ケイエイカイゼン</t>
    </rPh>
    <rPh sb="315" eb="316">
      <t>ム</t>
    </rPh>
    <rPh sb="318" eb="322">
      <t>シヨウリョウキン</t>
    </rPh>
    <rPh sb="323" eb="325">
      <t>カイテイ</t>
    </rPh>
    <rPh sb="326" eb="328">
      <t>ヒッス</t>
    </rPh>
    <rPh sb="329" eb="330">
      <t>カンガ</t>
    </rPh>
    <rPh sb="333" eb="336">
      <t>ショウカンキン</t>
    </rPh>
    <rPh sb="341" eb="342">
      <t>ムカ</t>
    </rPh>
    <rPh sb="343" eb="344">
      <t>キビ</t>
    </rPh>
    <rPh sb="346" eb="348">
      <t>ジョウキョウ</t>
    </rPh>
    <rPh sb="349" eb="350">
      <t>ツヅ</t>
    </rPh>
    <rPh sb="356" eb="360">
      <t>リョウキンカイテイ</t>
    </rPh>
    <rPh sb="364" eb="368">
      <t>スイセンカリツ</t>
    </rPh>
    <rPh sb="369" eb="370">
      <t>ア</t>
    </rPh>
    <rPh sb="372" eb="374">
      <t>シサク</t>
    </rPh>
    <rPh sb="375" eb="376">
      <t>スス</t>
    </rPh>
    <rPh sb="381" eb="382">
      <t>サラ</t>
    </rPh>
    <rPh sb="384" eb="387">
      <t>シヨウリョウ</t>
    </rPh>
    <rPh sb="391" eb="392">
      <t>ト</t>
    </rPh>
    <rPh sb="393" eb="394">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</si>
</sst>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D4-4AC1-BE7D-6F2C56C9AC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81D4-4AC1-BE7D-6F2C56C9AC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DA-417B-8B0C-5FF830086AB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3FDA-417B-8B0C-5FF830086AB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83.81</c:v>
                </c:pt>
                <c:pt idx="1">
                  <c:v>84.02</c:v>
                </c:pt>
                <c:pt idx="2">
                  <c:v>84.61</c:v>
                </c:pt>
                <c:pt idx="3">
                  <c:v>85.41</c:v>
                </c:pt>
                <c:pt idx="4">
                  <c:v>85.93</c:v>
                </c:pt>
              </c:numCache>
            </c:numRef>
          </c:val>
          <c:extLst>
            <c:ext xmlns:c16="http://schemas.microsoft.com/office/drawing/2014/chart" uri="{C3380CC4-5D6E-409C-BE32-E72D297353CC}">
              <c16:uniqueId val="{00000000-66EF-44DF-A0F1-0C98F3AF497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66EF-44DF-A0F1-0C98F3AF497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64.27</c:v>
                </c:pt>
                <c:pt idx="1">
                  <c:v>60.46</c:v>
                </c:pt>
                <c:pt idx="2">
                  <c:v>56.5</c:v>
                </c:pt>
                <c:pt idx="3">
                  <c:v>46.3</c:v>
                </c:pt>
                <c:pt idx="4">
                  <c:v>51.04</c:v>
                </c:pt>
              </c:numCache>
            </c:numRef>
          </c:val>
          <c:extLst>
            <c:ext xmlns:c16="http://schemas.microsoft.com/office/drawing/2014/chart" uri="{C3380CC4-5D6E-409C-BE32-E72D297353CC}">
              <c16:uniqueId val="{00000000-8FB4-43EE-BD43-84C992E81F0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B4-43EE-BD43-84C992E81F0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BC-4B54-9796-006B86CDEF3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BC-4B54-9796-006B86CDEF3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3B-4CAA-80E1-1CDAC3DE394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3B-4CAA-80E1-1CDAC3DE394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28-43EA-82FE-88540463972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28-43EA-82FE-88540463972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B3-4AF9-85A6-8CB4166243E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B3-4AF9-85A6-8CB4166243E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2588.1799999999998</c:v>
                </c:pt>
                <c:pt idx="1">
                  <c:v>2537.83</c:v>
                </c:pt>
                <c:pt idx="2">
                  <c:v>171.64</c:v>
                </c:pt>
                <c:pt idx="3">
                  <c:v>753.5</c:v>
                </c:pt>
                <c:pt idx="4">
                  <c:v>1202.03</c:v>
                </c:pt>
              </c:numCache>
            </c:numRef>
          </c:val>
          <c:extLst>
            <c:ext xmlns:c16="http://schemas.microsoft.com/office/drawing/2014/chart" uri="{C3380CC4-5D6E-409C-BE32-E72D297353CC}">
              <c16:uniqueId val="{00000000-E428-439B-BE92-2021A5E7BDE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E428-439B-BE92-2021A5E7BDE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37.08</c:v>
                </c:pt>
                <c:pt idx="1">
                  <c:v>34.78</c:v>
                </c:pt>
                <c:pt idx="2">
                  <c:v>67.650000000000006</c:v>
                </c:pt>
                <c:pt idx="3">
                  <c:v>73.959999999999994</c:v>
                </c:pt>
                <c:pt idx="4">
                  <c:v>65.680000000000007</c:v>
                </c:pt>
              </c:numCache>
            </c:numRef>
          </c:val>
          <c:extLst>
            <c:ext xmlns:c16="http://schemas.microsoft.com/office/drawing/2014/chart" uri="{C3380CC4-5D6E-409C-BE32-E72D297353CC}">
              <c16:uniqueId val="{00000000-4850-4B8C-B844-E050E35B869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4850-4B8C-B844-E050E35B869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290.69</c:v>
                </c:pt>
                <c:pt idx="1">
                  <c:v>310.8</c:v>
                </c:pt>
                <c:pt idx="2">
                  <c:v>160.66999999999999</c:v>
                </c:pt>
                <c:pt idx="3">
                  <c:v>145.71</c:v>
                </c:pt>
                <c:pt idx="4">
                  <c:v>160.97</c:v>
                </c:pt>
              </c:numCache>
            </c:numRef>
          </c:val>
          <c:extLst>
            <c:ext xmlns:c16="http://schemas.microsoft.com/office/drawing/2014/chart" uri="{C3380CC4-5D6E-409C-BE32-E72D297353CC}">
              <c16:uniqueId val="{00000000-D285-4BAC-B3DA-863BBE55F2B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D285-4BAC-B3DA-863BBE55F2B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山梨県　市川三郷町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Cc2</v>
      </c>
      <c r="X8" s="39"/>
      <c r="Y8" s="39"/>
      <c r="Z8" s="39"/>
      <c r="AA8" s="39"/>
      <c r="AB8" s="39"/>
      <c r="AC8" s="39"/>
      <c r="AD8" s="40" t="str">
        <f>データ!$M$6</f>
        <v>非設置</v>
      </c>
      <c r="AE8" s="40"/>
      <c r="AF8" s="40"/>
      <c r="AG8" s="40"/>
      <c r="AH8" s="40"/>
      <c r="AI8" s="40"/>
      <c r="AJ8" s="40"/>
      <c r="AK8" s="3"/>
      <c r="AL8" s="41">
        <f>データ!S6</f>
        <v>14693</v>
      </c>
      <c r="AM8" s="41"/>
      <c r="AN8" s="41"/>
      <c r="AO8" s="41"/>
      <c r="AP8" s="41"/>
      <c r="AQ8" s="41"/>
      <c r="AR8" s="41"/>
      <c r="AS8" s="41"/>
      <c r="AT8" s="34">
        <f>データ!T6</f>
        <v>75.180000000000007</v>
      </c>
      <c r="AU8" s="34"/>
      <c r="AV8" s="34"/>
      <c r="AW8" s="34"/>
      <c r="AX8" s="34"/>
      <c r="AY8" s="34"/>
      <c r="AZ8" s="34"/>
      <c r="BA8" s="34"/>
      <c r="BB8" s="34">
        <f>データ!U6</f>
        <v>195.44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72.42</v>
      </c>
      <c r="Q10" s="34"/>
      <c r="R10" s="34"/>
      <c r="S10" s="34"/>
      <c r="T10" s="34"/>
      <c r="U10" s="34"/>
      <c r="V10" s="34"/>
      <c r="W10" s="34">
        <f>データ!Q6</f>
        <v>100.84</v>
      </c>
      <c r="X10" s="34"/>
      <c r="Y10" s="34"/>
      <c r="Z10" s="34"/>
      <c r="AA10" s="34"/>
      <c r="AB10" s="34"/>
      <c r="AC10" s="34"/>
      <c r="AD10" s="41">
        <f>データ!R6</f>
        <v>1870</v>
      </c>
      <c r="AE10" s="41"/>
      <c r="AF10" s="41"/>
      <c r="AG10" s="41"/>
      <c r="AH10" s="41"/>
      <c r="AI10" s="41"/>
      <c r="AJ10" s="41"/>
      <c r="AK10" s="2"/>
      <c r="AL10" s="41">
        <f>データ!V6</f>
        <v>10562</v>
      </c>
      <c r="AM10" s="41"/>
      <c r="AN10" s="41"/>
      <c r="AO10" s="41"/>
      <c r="AP10" s="41"/>
      <c r="AQ10" s="41"/>
      <c r="AR10" s="41"/>
      <c r="AS10" s="41"/>
      <c r="AT10" s="34">
        <f>データ!W6</f>
        <v>4.21</v>
      </c>
      <c r="AU10" s="34"/>
      <c r="AV10" s="34"/>
      <c r="AW10" s="34"/>
      <c r="AX10" s="34"/>
      <c r="AY10" s="34"/>
      <c r="AZ10" s="34"/>
      <c r="BA10" s="34"/>
      <c r="BB10" s="34">
        <f>データ!X6</f>
        <v>2508.79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118</v>
      </c>
      <c r="BM16" s="74"/>
      <c r="BN16" s="74"/>
      <c r="BO16" s="74"/>
      <c r="BP16" s="74"/>
      <c r="BQ16" s="74"/>
      <c r="BR16" s="74"/>
      <c r="BS16" s="74"/>
      <c r="BT16" s="74"/>
      <c r="BU16" s="74"/>
      <c r="BV16" s="74"/>
      <c r="BW16" s="74"/>
      <c r="BX16" s="74"/>
      <c r="BY16" s="74"/>
      <c r="BZ16" s="7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116</v>
      </c>
      <c r="BM47" s="74"/>
      <c r="BN47" s="74"/>
      <c r="BO47" s="74"/>
      <c r="BP47" s="74"/>
      <c r="BQ47" s="74"/>
      <c r="BR47" s="74"/>
      <c r="BS47" s="74"/>
      <c r="BT47" s="74"/>
      <c r="BU47" s="74"/>
      <c r="BV47" s="74"/>
      <c r="BW47" s="74"/>
      <c r="BX47" s="74"/>
      <c r="BY47" s="74"/>
      <c r="BZ47" s="7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4"/>
      <c r="BN60" s="74"/>
      <c r="BO60" s="74"/>
      <c r="BP60" s="74"/>
      <c r="BQ60" s="74"/>
      <c r="BR60" s="74"/>
      <c r="BS60" s="74"/>
      <c r="BT60" s="74"/>
      <c r="BU60" s="74"/>
      <c r="BV60" s="74"/>
      <c r="BW60" s="74"/>
      <c r="BX60" s="74"/>
      <c r="BY60" s="74"/>
      <c r="BZ60" s="75"/>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4"/>
      <c r="BN61" s="74"/>
      <c r="BO61" s="74"/>
      <c r="BP61" s="74"/>
      <c r="BQ61" s="74"/>
      <c r="BR61" s="74"/>
      <c r="BS61" s="74"/>
      <c r="BT61" s="74"/>
      <c r="BU61" s="74"/>
      <c r="BV61" s="74"/>
      <c r="BW61" s="74"/>
      <c r="BX61" s="74"/>
      <c r="BY61" s="74"/>
      <c r="BZ61" s="7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117</v>
      </c>
      <c r="BM66" s="74"/>
      <c r="BN66" s="74"/>
      <c r="BO66" s="74"/>
      <c r="BP66" s="74"/>
      <c r="BQ66" s="74"/>
      <c r="BR66" s="74"/>
      <c r="BS66" s="74"/>
      <c r="BT66" s="74"/>
      <c r="BU66" s="74"/>
      <c r="BV66" s="74"/>
      <c r="BW66" s="74"/>
      <c r="BX66" s="74"/>
      <c r="BY66" s="74"/>
      <c r="BZ66" s="7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2">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3qlzC6x64ymH2HEGNLlH8vS5LknHZ+acl+eAHiEPOo78nHk3F3r33+eIUm1s/pNvo8RcXSSK9I2d4X13Zvod0g==" saltValue="kmxZqbm2JOsMJ6wB8IK5+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66" t="s">
        <v>54</v>
      </c>
      <c r="I3" s="67"/>
      <c r="J3" s="67"/>
      <c r="K3" s="67"/>
      <c r="L3" s="67"/>
      <c r="M3" s="67"/>
      <c r="N3" s="67"/>
      <c r="O3" s="67"/>
      <c r="P3" s="67"/>
      <c r="Q3" s="67"/>
      <c r="R3" s="67"/>
      <c r="S3" s="67"/>
      <c r="T3" s="67"/>
      <c r="U3" s="67"/>
      <c r="V3" s="67"/>
      <c r="W3" s="67"/>
      <c r="X3" s="68"/>
      <c r="Y3" s="72" t="s">
        <v>55</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56</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5" x14ac:dyDescent="0.2">
      <c r="A4" s="14" t="s">
        <v>57</v>
      </c>
      <c r="B4" s="16"/>
      <c r="C4" s="16"/>
      <c r="D4" s="16"/>
      <c r="E4" s="16"/>
      <c r="F4" s="16"/>
      <c r="G4" s="16"/>
      <c r="H4" s="69"/>
      <c r="I4" s="70"/>
      <c r="J4" s="70"/>
      <c r="K4" s="70"/>
      <c r="L4" s="70"/>
      <c r="M4" s="70"/>
      <c r="N4" s="70"/>
      <c r="O4" s="70"/>
      <c r="P4" s="70"/>
      <c r="Q4" s="70"/>
      <c r="R4" s="70"/>
      <c r="S4" s="70"/>
      <c r="T4" s="70"/>
      <c r="U4" s="70"/>
      <c r="V4" s="70"/>
      <c r="W4" s="70"/>
      <c r="X4" s="71"/>
      <c r="Y4" s="65" t="s">
        <v>58</v>
      </c>
      <c r="Z4" s="65"/>
      <c r="AA4" s="65"/>
      <c r="AB4" s="65"/>
      <c r="AC4" s="65"/>
      <c r="AD4" s="65"/>
      <c r="AE4" s="65"/>
      <c r="AF4" s="65"/>
      <c r="AG4" s="65"/>
      <c r="AH4" s="65"/>
      <c r="AI4" s="65"/>
      <c r="AJ4" s="65" t="s">
        <v>59</v>
      </c>
      <c r="AK4" s="65"/>
      <c r="AL4" s="65"/>
      <c r="AM4" s="65"/>
      <c r="AN4" s="65"/>
      <c r="AO4" s="65"/>
      <c r="AP4" s="65"/>
      <c r="AQ4" s="65"/>
      <c r="AR4" s="65"/>
      <c r="AS4" s="65"/>
      <c r="AT4" s="65"/>
      <c r="AU4" s="65" t="s">
        <v>60</v>
      </c>
      <c r="AV4" s="65"/>
      <c r="AW4" s="65"/>
      <c r="AX4" s="65"/>
      <c r="AY4" s="65"/>
      <c r="AZ4" s="65"/>
      <c r="BA4" s="65"/>
      <c r="BB4" s="65"/>
      <c r="BC4" s="65"/>
      <c r="BD4" s="65"/>
      <c r="BE4" s="65"/>
      <c r="BF4" s="65" t="s">
        <v>61</v>
      </c>
      <c r="BG4" s="65"/>
      <c r="BH4" s="65"/>
      <c r="BI4" s="65"/>
      <c r="BJ4" s="65"/>
      <c r="BK4" s="65"/>
      <c r="BL4" s="65"/>
      <c r="BM4" s="65"/>
      <c r="BN4" s="65"/>
      <c r="BO4" s="65"/>
      <c r="BP4" s="65"/>
      <c r="BQ4" s="65" t="s">
        <v>62</v>
      </c>
      <c r="BR4" s="65"/>
      <c r="BS4" s="65"/>
      <c r="BT4" s="65"/>
      <c r="BU4" s="65"/>
      <c r="BV4" s="65"/>
      <c r="BW4" s="65"/>
      <c r="BX4" s="65"/>
      <c r="BY4" s="65"/>
      <c r="BZ4" s="65"/>
      <c r="CA4" s="65"/>
      <c r="CB4" s="65" t="s">
        <v>63</v>
      </c>
      <c r="CC4" s="65"/>
      <c r="CD4" s="65"/>
      <c r="CE4" s="65"/>
      <c r="CF4" s="65"/>
      <c r="CG4" s="65"/>
      <c r="CH4" s="65"/>
      <c r="CI4" s="65"/>
      <c r="CJ4" s="65"/>
      <c r="CK4" s="65"/>
      <c r="CL4" s="65"/>
      <c r="CM4" s="65" t="s">
        <v>64</v>
      </c>
      <c r="CN4" s="65"/>
      <c r="CO4" s="65"/>
      <c r="CP4" s="65"/>
      <c r="CQ4" s="65"/>
      <c r="CR4" s="65"/>
      <c r="CS4" s="65"/>
      <c r="CT4" s="65"/>
      <c r="CU4" s="65"/>
      <c r="CV4" s="65"/>
      <c r="CW4" s="65"/>
      <c r="CX4" s="65" t="s">
        <v>65</v>
      </c>
      <c r="CY4" s="65"/>
      <c r="CZ4" s="65"/>
      <c r="DA4" s="65"/>
      <c r="DB4" s="65"/>
      <c r="DC4" s="65"/>
      <c r="DD4" s="65"/>
      <c r="DE4" s="65"/>
      <c r="DF4" s="65"/>
      <c r="DG4" s="65"/>
      <c r="DH4" s="65"/>
      <c r="DI4" s="65" t="s">
        <v>66</v>
      </c>
      <c r="DJ4" s="65"/>
      <c r="DK4" s="65"/>
      <c r="DL4" s="65"/>
      <c r="DM4" s="65"/>
      <c r="DN4" s="65"/>
      <c r="DO4" s="65"/>
      <c r="DP4" s="65"/>
      <c r="DQ4" s="65"/>
      <c r="DR4" s="65"/>
      <c r="DS4" s="65"/>
      <c r="DT4" s="65" t="s">
        <v>67</v>
      </c>
      <c r="DU4" s="65"/>
      <c r="DV4" s="65"/>
      <c r="DW4" s="65"/>
      <c r="DX4" s="65"/>
      <c r="DY4" s="65"/>
      <c r="DZ4" s="65"/>
      <c r="EA4" s="65"/>
      <c r="EB4" s="65"/>
      <c r="EC4" s="65"/>
      <c r="ED4" s="65"/>
      <c r="EE4" s="65" t="s">
        <v>68</v>
      </c>
      <c r="EF4" s="65"/>
      <c r="EG4" s="65"/>
      <c r="EH4" s="65"/>
      <c r="EI4" s="65"/>
      <c r="EJ4" s="65"/>
      <c r="EK4" s="65"/>
      <c r="EL4" s="65"/>
      <c r="EM4" s="65"/>
      <c r="EN4" s="65"/>
      <c r="EO4" s="65"/>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193461</v>
      </c>
      <c r="D6" s="19">
        <f t="shared" si="3"/>
        <v>47</v>
      </c>
      <c r="E6" s="19">
        <f t="shared" si="3"/>
        <v>17</v>
      </c>
      <c r="F6" s="19">
        <f t="shared" si="3"/>
        <v>1</v>
      </c>
      <c r="G6" s="19">
        <f t="shared" si="3"/>
        <v>0</v>
      </c>
      <c r="H6" s="19" t="str">
        <f t="shared" si="3"/>
        <v>山梨県　市川三郷町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72.42</v>
      </c>
      <c r="Q6" s="20">
        <f t="shared" si="3"/>
        <v>100.84</v>
      </c>
      <c r="R6" s="20">
        <f t="shared" si="3"/>
        <v>1870</v>
      </c>
      <c r="S6" s="20">
        <f t="shared" si="3"/>
        <v>14693</v>
      </c>
      <c r="T6" s="20">
        <f t="shared" si="3"/>
        <v>75.180000000000007</v>
      </c>
      <c r="U6" s="20">
        <f t="shared" si="3"/>
        <v>195.44</v>
      </c>
      <c r="V6" s="20">
        <f t="shared" si="3"/>
        <v>10562</v>
      </c>
      <c r="W6" s="20">
        <f t="shared" si="3"/>
        <v>4.21</v>
      </c>
      <c r="X6" s="20">
        <f t="shared" si="3"/>
        <v>2508.79</v>
      </c>
      <c r="Y6" s="21">
        <f>IF(Y7="",NA(),Y7)</f>
        <v>64.27</v>
      </c>
      <c r="Z6" s="21">
        <f t="shared" ref="Z6:AH6" si="4">IF(Z7="",NA(),Z7)</f>
        <v>60.46</v>
      </c>
      <c r="AA6" s="21">
        <f t="shared" si="4"/>
        <v>56.5</v>
      </c>
      <c r="AB6" s="21">
        <f t="shared" si="4"/>
        <v>46.3</v>
      </c>
      <c r="AC6" s="21">
        <f t="shared" si="4"/>
        <v>51.04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2588.1799999999998</v>
      </c>
      <c r="BG6" s="21">
        <f t="shared" ref="BG6:BO6" si="7">IF(BG7="",NA(),BG7)</f>
        <v>2537.83</v>
      </c>
      <c r="BH6" s="21">
        <f t="shared" si="7"/>
        <v>171.64</v>
      </c>
      <c r="BI6" s="21">
        <f t="shared" si="7"/>
        <v>753.5</v>
      </c>
      <c r="BJ6" s="21">
        <f t="shared" si="7"/>
        <v>1202.03</v>
      </c>
      <c r="BK6" s="21">
        <f t="shared" si="7"/>
        <v>1001.3</v>
      </c>
      <c r="BL6" s="21">
        <f t="shared" si="7"/>
        <v>1050.51</v>
      </c>
      <c r="BM6" s="21">
        <f t="shared" si="7"/>
        <v>1102.01</v>
      </c>
      <c r="BN6" s="21">
        <f t="shared" si="7"/>
        <v>987.36</v>
      </c>
      <c r="BO6" s="21">
        <f t="shared" si="7"/>
        <v>1042.77</v>
      </c>
      <c r="BP6" s="20" t="str">
        <f>IF(BP7="","",IF(BP7="-","【-】","【"&amp;SUBSTITUTE(TEXT(BP7,"#,##0.00"),"-","△")&amp;"】"))</f>
        <v>【630.82】</v>
      </c>
      <c r="BQ6" s="21">
        <f>IF(BQ7="",NA(),BQ7)</f>
        <v>37.08</v>
      </c>
      <c r="BR6" s="21">
        <f t="shared" ref="BR6:BZ6" si="8">IF(BR7="",NA(),BR7)</f>
        <v>34.78</v>
      </c>
      <c r="BS6" s="21">
        <f t="shared" si="8"/>
        <v>67.650000000000006</v>
      </c>
      <c r="BT6" s="21">
        <f t="shared" si="8"/>
        <v>73.959999999999994</v>
      </c>
      <c r="BU6" s="21">
        <f t="shared" si="8"/>
        <v>65.680000000000007</v>
      </c>
      <c r="BV6" s="21">
        <f t="shared" si="8"/>
        <v>81.88</v>
      </c>
      <c r="BW6" s="21">
        <f t="shared" si="8"/>
        <v>82.65</v>
      </c>
      <c r="BX6" s="21">
        <f t="shared" si="8"/>
        <v>82.55</v>
      </c>
      <c r="BY6" s="21">
        <f t="shared" si="8"/>
        <v>83.55</v>
      </c>
      <c r="BZ6" s="21">
        <f t="shared" si="8"/>
        <v>84.48</v>
      </c>
      <c r="CA6" s="20" t="str">
        <f>IF(CA7="","",IF(CA7="-","【-】","【"&amp;SUBSTITUTE(TEXT(CA7,"#,##0.00"),"-","△")&amp;"】"))</f>
        <v>【97.81】</v>
      </c>
      <c r="CB6" s="21">
        <f>IF(CB7="",NA(),CB7)</f>
        <v>290.69</v>
      </c>
      <c r="CC6" s="21">
        <f t="shared" ref="CC6:CK6" si="9">IF(CC7="",NA(),CC7)</f>
        <v>310.8</v>
      </c>
      <c r="CD6" s="21">
        <f t="shared" si="9"/>
        <v>160.66999999999999</v>
      </c>
      <c r="CE6" s="21">
        <f t="shared" si="9"/>
        <v>145.71</v>
      </c>
      <c r="CF6" s="21">
        <f t="shared" si="9"/>
        <v>160.97</v>
      </c>
      <c r="CG6" s="21">
        <f t="shared" si="9"/>
        <v>187.55</v>
      </c>
      <c r="CH6" s="21">
        <f t="shared" si="9"/>
        <v>186.3</v>
      </c>
      <c r="CI6" s="21">
        <f t="shared" si="9"/>
        <v>188.38</v>
      </c>
      <c r="CJ6" s="21">
        <f t="shared" si="9"/>
        <v>185.98</v>
      </c>
      <c r="CK6" s="21">
        <f t="shared" si="9"/>
        <v>187.11</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51.42</v>
      </c>
      <c r="CU6" s="21">
        <f t="shared" si="10"/>
        <v>48.95</v>
      </c>
      <c r="CV6" s="21">
        <f t="shared" si="10"/>
        <v>49.28</v>
      </c>
      <c r="CW6" s="20" t="str">
        <f>IF(CW7="","",IF(CW7="-","【-】","【"&amp;SUBSTITUTE(TEXT(CW7,"#,##0.00"),"-","△")&amp;"】"))</f>
        <v>【58.94】</v>
      </c>
      <c r="CX6" s="21">
        <f>IF(CX7="",NA(),CX7)</f>
        <v>83.81</v>
      </c>
      <c r="CY6" s="21">
        <f t="shared" ref="CY6:DG6" si="11">IF(CY7="",NA(),CY7)</f>
        <v>84.02</v>
      </c>
      <c r="CZ6" s="21">
        <f t="shared" si="11"/>
        <v>84.61</v>
      </c>
      <c r="DA6" s="21">
        <f t="shared" si="11"/>
        <v>85.41</v>
      </c>
      <c r="DB6" s="21">
        <f t="shared" si="11"/>
        <v>85.93</v>
      </c>
      <c r="DC6" s="21">
        <f t="shared" si="11"/>
        <v>82.55</v>
      </c>
      <c r="DD6" s="21">
        <f t="shared" si="11"/>
        <v>82.08</v>
      </c>
      <c r="DE6" s="21">
        <f t="shared" si="11"/>
        <v>81.34</v>
      </c>
      <c r="DF6" s="21">
        <f t="shared" si="11"/>
        <v>81.14</v>
      </c>
      <c r="DG6" s="21">
        <f t="shared" si="11"/>
        <v>79.7</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5" s="22" customFormat="1" x14ac:dyDescent="0.2">
      <c r="A7" s="14"/>
      <c r="B7" s="23">
        <v>2023</v>
      </c>
      <c r="C7" s="23">
        <v>193461</v>
      </c>
      <c r="D7" s="23">
        <v>47</v>
      </c>
      <c r="E7" s="23">
        <v>17</v>
      </c>
      <c r="F7" s="23">
        <v>1</v>
      </c>
      <c r="G7" s="23">
        <v>0</v>
      </c>
      <c r="H7" s="23" t="s">
        <v>98</v>
      </c>
      <c r="I7" s="23" t="s">
        <v>99</v>
      </c>
      <c r="J7" s="23" t="s">
        <v>100</v>
      </c>
      <c r="K7" s="23" t="s">
        <v>101</v>
      </c>
      <c r="L7" s="23" t="s">
        <v>102</v>
      </c>
      <c r="M7" s="23" t="s">
        <v>103</v>
      </c>
      <c r="N7" s="24" t="s">
        <v>104</v>
      </c>
      <c r="O7" s="24" t="s">
        <v>105</v>
      </c>
      <c r="P7" s="24">
        <v>72.42</v>
      </c>
      <c r="Q7" s="24">
        <v>100.84</v>
      </c>
      <c r="R7" s="24">
        <v>1870</v>
      </c>
      <c r="S7" s="24">
        <v>14693</v>
      </c>
      <c r="T7" s="24">
        <v>75.180000000000007</v>
      </c>
      <c r="U7" s="24">
        <v>195.44</v>
      </c>
      <c r="V7" s="24">
        <v>10562</v>
      </c>
      <c r="W7" s="24">
        <v>4.21</v>
      </c>
      <c r="X7" s="24">
        <v>2508.79</v>
      </c>
      <c r="Y7" s="24">
        <v>64.27</v>
      </c>
      <c r="Z7" s="24">
        <v>60.46</v>
      </c>
      <c r="AA7" s="24">
        <v>56.5</v>
      </c>
      <c r="AB7" s="24">
        <v>46.3</v>
      </c>
      <c r="AC7" s="24">
        <v>51.04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2588.1799999999998</v>
      </c>
      <c r="BG7" s="24">
        <v>2537.83</v>
      </c>
      <c r="BH7" s="24">
        <v>171.64</v>
      </c>
      <c r="BI7" s="24">
        <v>753.5</v>
      </c>
      <c r="BJ7" s="24">
        <v>1202.03</v>
      </c>
      <c r="BK7" s="24">
        <v>1001.3</v>
      </c>
      <c r="BL7" s="24">
        <v>1050.51</v>
      </c>
      <c r="BM7" s="24">
        <v>1102.01</v>
      </c>
      <c r="BN7" s="24">
        <v>987.36</v>
      </c>
      <c r="BO7" s="24">
        <v>1042.77</v>
      </c>
      <c r="BP7" s="24">
        <v>630.82000000000005</v>
      </c>
      <c r="BQ7" s="24">
        <v>37.08</v>
      </c>
      <c r="BR7" s="24">
        <v>34.78</v>
      </c>
      <c r="BS7" s="24">
        <v>67.650000000000006</v>
      </c>
      <c r="BT7" s="24">
        <v>73.959999999999994</v>
      </c>
      <c r="BU7" s="24">
        <v>65.680000000000007</v>
      </c>
      <c r="BV7" s="24">
        <v>81.88</v>
      </c>
      <c r="BW7" s="24">
        <v>82.65</v>
      </c>
      <c r="BX7" s="24">
        <v>82.55</v>
      </c>
      <c r="BY7" s="24">
        <v>83.55</v>
      </c>
      <c r="BZ7" s="24">
        <v>84.48</v>
      </c>
      <c r="CA7" s="24">
        <v>97.81</v>
      </c>
      <c r="CB7" s="24">
        <v>290.69</v>
      </c>
      <c r="CC7" s="24">
        <v>310.8</v>
      </c>
      <c r="CD7" s="24">
        <v>160.66999999999999</v>
      </c>
      <c r="CE7" s="24">
        <v>145.71</v>
      </c>
      <c r="CF7" s="24">
        <v>160.97</v>
      </c>
      <c r="CG7" s="24">
        <v>187.55</v>
      </c>
      <c r="CH7" s="24">
        <v>186.3</v>
      </c>
      <c r="CI7" s="24">
        <v>188.38</v>
      </c>
      <c r="CJ7" s="24">
        <v>185.98</v>
      </c>
      <c r="CK7" s="24">
        <v>187.11</v>
      </c>
      <c r="CL7" s="24">
        <v>138.75</v>
      </c>
      <c r="CM7" s="24" t="s">
        <v>104</v>
      </c>
      <c r="CN7" s="24" t="s">
        <v>104</v>
      </c>
      <c r="CO7" s="24" t="s">
        <v>104</v>
      </c>
      <c r="CP7" s="24" t="s">
        <v>104</v>
      </c>
      <c r="CQ7" s="24" t="s">
        <v>104</v>
      </c>
      <c r="CR7" s="24">
        <v>50.94</v>
      </c>
      <c r="CS7" s="24">
        <v>50.53</v>
      </c>
      <c r="CT7" s="24">
        <v>51.42</v>
      </c>
      <c r="CU7" s="24">
        <v>48.95</v>
      </c>
      <c r="CV7" s="24">
        <v>49.28</v>
      </c>
      <c r="CW7" s="24">
        <v>58.94</v>
      </c>
      <c r="CX7" s="24">
        <v>83.81</v>
      </c>
      <c r="CY7" s="24">
        <v>84.02</v>
      </c>
      <c r="CZ7" s="24">
        <v>84.61</v>
      </c>
      <c r="DA7" s="24">
        <v>85.41</v>
      </c>
      <c r="DB7" s="24">
        <v>85.93</v>
      </c>
      <c r="DC7" s="24">
        <v>82.55</v>
      </c>
      <c r="DD7" s="24">
        <v>82.08</v>
      </c>
      <c r="DE7" s="24">
        <v>81.34</v>
      </c>
      <c r="DF7" s="24">
        <v>81.14</v>
      </c>
      <c r="DG7" s="24">
        <v>79.7</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0.14000000000000001</v>
      </c>
      <c r="EM7" s="24">
        <v>0.08</v>
      </c>
      <c r="EN7" s="24">
        <v>0.57999999999999996</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2025-02-18T00:49:23Z</cp:lastPrinted>
  <dcterms:created xsi:type="dcterms:W3CDTF">2024-12-19T01:38:25Z</dcterms:created>
  <dcterms:modified xsi:type="dcterms:W3CDTF">2025-02-18T01:41:44Z</dcterms:modified>
  <cp:category/>
</cp:coreProperties>
</file>