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3長谷川\03法非適用簡水\14市川三郷町　差し替え\"/>
    </mc:Choice>
  </mc:AlternateContent>
  <xr:revisionPtr revIDLastSave="0" documentId="13_ncr:1_{8E258E5D-8BC9-48D3-906B-B9BEB0E5A9EE}" xr6:coauthVersionLast="47" xr6:coauthVersionMax="47" xr10:uidLastSave="{00000000-0000-0000-0000-000000000000}"/>
  <workbookProtection workbookAlgorithmName="SHA-512" workbookHashValue="iSS1Lu4WFkW6TMxZqTR+C8ZdP2LHCm7dTIVl8Ejbjx2WDDUouN9c/m5QW56K6gnC+S+6v4oKmIyTicln4q4InA==" workbookSaltValue="hptQfrUcHlu9vyhaqPXMVA==" workbookSpinCount="100000" lockStructure="1"/>
  <bookViews>
    <workbookView xWindow="22932" yWindow="-1980" windowWidth="30936" windowHeight="167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BB8" i="4"/>
  <c r="AT8" i="4"/>
  <c r="AL8" i="4"/>
  <c r="AD8" i="4"/>
  <c r="W8" i="4"/>
  <c r="P8" i="4"/>
  <c r="I8" i="4"/>
  <c r="B8" i="4"/>
  <c r="B6" i="4"/>
</calcChain>
</file>

<file path=xl/sharedStrings.xml><?xml version="1.0" encoding="utf-8"?>
<sst xmlns="http://schemas.openxmlformats.org/spreadsheetml/2006/main" count="233" uniqueCount="120">
  <si>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</si>
  <si>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</si>
  <si>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</si>
  <si>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</si>
  <si>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</si>
  <si>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</si>
  <si>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</si>
  <si>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</si>
  <si>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</si>
  <si>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</si>
  <si>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</si>
  <si>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</si>
  <si>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</si>
  <si>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</si>
  <si>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</si>
  <si>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</si>
  <si>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</si>
  <si>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</si>
  <si>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</si>
  <si>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</si>
  <si>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</si>
  <si>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</si>
  <si>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</si>
  <si>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</si>
  <si>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</si>
  <si>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</si>
  <si>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</si>
  <si>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</si>
  <si>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</si>
  <si>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</si>
  <si>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</si>
  <si>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</si>
  <si>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</si>
  <si>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</si>
  <si>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</si>
  <si>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</si>
  <si>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</si>
  <si>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</si>
  <si>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</si>
  <si>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</si>
  <si>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</si>
  <si>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</si>
  <si>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</si>
  <si>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</si>
  <si>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</si>
  <si>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</si>
  <si>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</si>
  <si>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</si>
  <si>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</si>
  <si>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</si>
  <si>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</si>
  <si>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</si>
  <si>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</si>
  <si>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</si>
  <si>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</si>
  <si>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</si>
  <si>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</si>
  <si>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</si>
  <si>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</si>
  <si>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</si>
  <si>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</si>
  <si>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</si>
  <si>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</si>
  <si>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</si>
  <si>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</si>
  <si>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</si>
  <si>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</si>
  <si>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</si>
  <si>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</si>
  <si>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</si>
  <si>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</si>
  <si>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</si>
  <si>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</si>
  <si>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</si>
  <si>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</si>
  <si>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</si>
  <si>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</si>
  <si>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</si>
  <si>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</si>
  <si>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</si>
  <si>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</si>
  <si>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</si>
  <si>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</si>
  <si>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</si>
  <si>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</si>
  <si>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</si>
  <si>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</si>
  <si>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</si>
  <si>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</si>
  <si>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</si>
  <si>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</si>
  <si>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</si>
  <si>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</si>
  <si>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</si>
  <si>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</si>
  <si>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</si>
  <si>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</si>
  <si>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</si>
  <si>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</si>
  <si>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</si>
  <si>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</si>
  <si>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</si>
  <si>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</si>
  <si>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</si>
  <si>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</si>
  <si>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</si>
  <si>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</si>
  <si>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</si>
  <si>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</si>
  <si>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</si>
  <si>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</si>
  <si>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</si>
  <si>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</si>
  <si>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</si>
  <si>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</si>
  <si>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</si>
  <si>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</si>
  <si>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本町の簡易水道事業は、他の類似団体同様に給水人口が少なく点在する給水区域を長い管路で結ぶ不効率な施設となっている。
　①収益的収支比率は、他会計繰入金の配分割合を変更したため令和5年度は増加したものの、単年度収支は赤字であるため、今後も経営改善に向けた取組が必要である。
　④企業債残高対給水収益比率は、減少傾向にあるが、平均値と比較すると高いため、給水収益の増加が必要である。
　⑤料金回収率は、ほぼ横ばい状態で類似団体に比べて低く、依然として給水原価と供給単価の乖離が大きく厳しい財政状況となっているため、計画的な料金改定が必要である。
　⑥給水原価は、費用削減による総費用の減少により、若干減少した状況である。
　⑦施設利用率は、年末や夏季の水需要が増える期間とそれ以外の期間で一日の最大給水量に大きな差があるため、全国平均を下回っている状況である。
　⑧有収率は、老朽化した配水管からの漏水等が管路更新等により改善されたため、若干増加した状況である。</t>
    <rPh sb="70" eb="73">
      <t>タカイケイ</t>
    </rPh>
    <rPh sb="73" eb="76">
      <t>クリイレキン</t>
    </rPh>
    <rPh sb="77" eb="79">
      <t>ハイブン</t>
    </rPh>
    <rPh sb="79" eb="81">
      <t>ワリアイ</t>
    </rPh>
    <rPh sb="82" eb="84">
      <t>ヘンコウ</t>
    </rPh>
    <rPh sb="102" eb="105">
      <t>タンネンド</t>
    </rPh>
    <rPh sb="105" eb="107">
      <t>シュウシ</t>
    </rPh>
    <rPh sb="108" eb="110">
      <t>アカジ</t>
    </rPh>
    <rPh sb="116" eb="118">
      <t>コンゴ</t>
    </rPh>
    <rPh sb="139" eb="142">
      <t>キギョウサイ</t>
    </rPh>
    <rPh sb="142" eb="144">
      <t>ザンダカ</t>
    </rPh>
    <rPh sb="144" eb="145">
      <t>タイ</t>
    </rPh>
    <rPh sb="145" eb="147">
      <t>キュウスイ</t>
    </rPh>
    <rPh sb="147" eb="149">
      <t>シュウエキ</t>
    </rPh>
    <rPh sb="149" eb="151">
      <t>ヒリツ</t>
    </rPh>
    <rPh sb="153" eb="157">
      <t>ゲンショウケイコウ</t>
    </rPh>
    <rPh sb="162" eb="165">
      <t>ヘイキンチ</t>
    </rPh>
    <rPh sb="166" eb="168">
      <t>ヒカク</t>
    </rPh>
    <rPh sb="171" eb="172">
      <t>タカ</t>
    </rPh>
    <rPh sb="280" eb="284">
      <t>ヒヨウサクゲン</t>
    </rPh>
    <rPh sb="287" eb="290">
      <t>ソウヒヨウ</t>
    </rPh>
    <rPh sb="291" eb="293">
      <t>ゲンショウ</t>
    </rPh>
    <rPh sb="297" eb="299">
      <t>ジャッカン</t>
    </rPh>
    <rPh sb="299" eb="301">
      <t>ゲンショウ</t>
    </rPh>
    <rPh sb="303" eb="305">
      <t>ジョウキョウ</t>
    </rPh>
    <rPh sb="387" eb="390">
      <t>ロウキュウカ</t>
    </rPh>
    <rPh sb="392" eb="395">
      <t>ハイスイカン</t>
    </rPh>
    <rPh sb="402" eb="407">
      <t>カンロコウシントウ</t>
    </rPh>
    <rPh sb="410" eb="412">
      <t>カイゼン</t>
    </rPh>
    <rPh sb="418" eb="420">
      <t>ジャッカン</t>
    </rPh>
    <rPh sb="420" eb="422">
      <t>ゾウカ</t>
    </rPh>
    <rPh sb="424" eb="426">
      <t>ジョウキョウ</t>
    </rPh>
    <phoneticPr fontId="4"/>
  </si>
  <si>
    <t>　本町の簡易水道施設は、建設から40年以上が経過しており、施設・管路共に老朽化が進行している上、水道事業債残高は類似団体に比べ依然高い水準で料金収入も少ないため、更新工事が困難な状況である。
　③管路更新率は、老朽化した配水管の管路更新を行ったため、若干増加した状況である。</t>
    <rPh sb="105" eb="108">
      <t>ロウキュウカ</t>
    </rPh>
    <rPh sb="110" eb="113">
      <t>ハイスイカン</t>
    </rPh>
    <rPh sb="114" eb="118">
      <t>カンロコウシン</t>
    </rPh>
    <rPh sb="119" eb="120">
      <t>オコナ</t>
    </rPh>
    <rPh sb="125" eb="127">
      <t>ジャッカン</t>
    </rPh>
    <rPh sb="127" eb="129">
      <t>ゾウカ</t>
    </rPh>
    <rPh sb="131" eb="133">
      <t>ジョウキョウ</t>
    </rPh>
    <phoneticPr fontId="4"/>
  </si>
  <si>
    <t>　取水施設、浄水施設、配水管、送水管いずれも老朽化が進んでいる施設が多い現状である。しかしながら、人口減少により料金収入も減少傾向であり、施設の機能診断等を実施し更新計画を作成することにより効率性の良い計画的な更新を進めていく必要がある。
　また、更新計画と合わせ計画的に料金改定も必要である。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</si>
</sst>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0.25</c:v>
                </c:pt>
                <c:pt idx="1">
                  <c:v>0.12</c:v>
                </c:pt>
                <c:pt idx="2">
                  <c:v>0.45</c:v>
                </c:pt>
                <c:pt idx="3" formatCode="#,##0.00;&quot;△&quot;#,##0.00">
                  <c:v>0</c:v>
                </c:pt>
                <c:pt idx="4">
                  <c:v>0.09</c:v>
                </c:pt>
              </c:numCache>
            </c:numRef>
          </c:val>
          <c:extLst>
            <c:ext xmlns:c16="http://schemas.microsoft.com/office/drawing/2014/chart" uri="{C3380CC4-5D6E-409C-BE32-E72D297353CC}">
              <c16:uniqueId val="{00000000-AB72-4267-9A2F-32F75255CAE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AB72-4267-9A2F-32F75255CAE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44.28</c:v>
                </c:pt>
                <c:pt idx="1">
                  <c:v>43.26</c:v>
                </c:pt>
                <c:pt idx="2">
                  <c:v>41.63</c:v>
                </c:pt>
                <c:pt idx="3">
                  <c:v>42.23</c:v>
                </c:pt>
                <c:pt idx="4">
                  <c:v>40.72</c:v>
                </c:pt>
              </c:numCache>
            </c:numRef>
          </c:val>
          <c:extLst>
            <c:ext xmlns:c16="http://schemas.microsoft.com/office/drawing/2014/chart" uri="{C3380CC4-5D6E-409C-BE32-E72D297353CC}">
              <c16:uniqueId val="{00000000-0B40-4DF0-A75D-AF0E58A7E19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0B40-4DF0-A75D-AF0E58A7E19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76.11</c:v>
                </c:pt>
                <c:pt idx="1">
                  <c:v>79.27</c:v>
                </c:pt>
                <c:pt idx="2">
                  <c:v>80.2</c:v>
                </c:pt>
                <c:pt idx="3">
                  <c:v>78.88</c:v>
                </c:pt>
                <c:pt idx="4">
                  <c:v>79.61</c:v>
                </c:pt>
              </c:numCache>
            </c:numRef>
          </c:val>
          <c:extLst>
            <c:ext xmlns:c16="http://schemas.microsoft.com/office/drawing/2014/chart" uri="{C3380CC4-5D6E-409C-BE32-E72D297353CC}">
              <c16:uniqueId val="{00000000-C229-4881-B14F-F453D4B02FB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C229-4881-B14F-F453D4B02FB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50.88</c:v>
                </c:pt>
                <c:pt idx="1">
                  <c:v>52.31</c:v>
                </c:pt>
                <c:pt idx="2">
                  <c:v>49.8</c:v>
                </c:pt>
                <c:pt idx="3">
                  <c:v>52.23</c:v>
                </c:pt>
                <c:pt idx="4">
                  <c:v>78.02</c:v>
                </c:pt>
              </c:numCache>
            </c:numRef>
          </c:val>
          <c:extLst>
            <c:ext xmlns:c16="http://schemas.microsoft.com/office/drawing/2014/chart" uri="{C3380CC4-5D6E-409C-BE32-E72D297353CC}">
              <c16:uniqueId val="{00000000-7643-4322-B57E-8576B6B4168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7643-4322-B57E-8576B6B4168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23-46C9-B370-298EF8EF2D8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23-46C9-B370-298EF8EF2D8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CF-4969-AD58-F4B59F8A829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CF-4969-AD58-F4B59F8A829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AA-40EE-A7C9-03008CD95E5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AA-40EE-A7C9-03008CD95E5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73-45B8-8BAA-DF94EDCDE14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73-45B8-8BAA-DF94EDCDE14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1556.1</c:v>
                </c:pt>
                <c:pt idx="1">
                  <c:v>1436.08</c:v>
                </c:pt>
                <c:pt idx="2">
                  <c:v>1367.43</c:v>
                </c:pt>
                <c:pt idx="3">
                  <c:v>1262.8399999999999</c:v>
                </c:pt>
                <c:pt idx="4">
                  <c:v>1222.29</c:v>
                </c:pt>
              </c:numCache>
            </c:numRef>
          </c:val>
          <c:extLst>
            <c:ext xmlns:c16="http://schemas.microsoft.com/office/drawing/2014/chart" uri="{C3380CC4-5D6E-409C-BE32-E72D297353CC}">
              <c16:uniqueId val="{00000000-26CA-4300-8D06-BB21894F9C6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26CA-4300-8D06-BB21894F9C6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40.869999999999997</c:v>
                </c:pt>
                <c:pt idx="1">
                  <c:v>41.5</c:v>
                </c:pt>
                <c:pt idx="2">
                  <c:v>39.46</c:v>
                </c:pt>
                <c:pt idx="3">
                  <c:v>38.71</c:v>
                </c:pt>
                <c:pt idx="4">
                  <c:v>41.34</c:v>
                </c:pt>
              </c:numCache>
            </c:numRef>
          </c:val>
          <c:extLst>
            <c:ext xmlns:c16="http://schemas.microsoft.com/office/drawing/2014/chart" uri="{C3380CC4-5D6E-409C-BE32-E72D297353CC}">
              <c16:uniqueId val="{00000000-7744-4AC7-838A-49A05F97C24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7744-4AC7-838A-49A05F97C24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249.63</c:v>
                </c:pt>
                <c:pt idx="1">
                  <c:v>248.52</c:v>
                </c:pt>
                <c:pt idx="2">
                  <c:v>263.2</c:v>
                </c:pt>
                <c:pt idx="3">
                  <c:v>269.04000000000002</c:v>
                </c:pt>
                <c:pt idx="4">
                  <c:v>248.26</c:v>
                </c:pt>
              </c:numCache>
            </c:numRef>
          </c:val>
          <c:extLst>
            <c:ext xmlns:c16="http://schemas.microsoft.com/office/drawing/2014/chart" uri="{C3380CC4-5D6E-409C-BE32-E72D297353CC}">
              <c16:uniqueId val="{00000000-C159-4097-B8D2-DBA3EB620EA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C159-4097-B8D2-DBA3EB620EA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9"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山梨県　市川三郷町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54">
        <f>データ!$R$6</f>
        <v>14693</v>
      </c>
      <c r="AM8" s="54"/>
      <c r="AN8" s="54"/>
      <c r="AO8" s="54"/>
      <c r="AP8" s="54"/>
      <c r="AQ8" s="54"/>
      <c r="AR8" s="54"/>
      <c r="AS8" s="54"/>
      <c r="AT8" s="44">
        <f>データ!$S$6</f>
        <v>75.180000000000007</v>
      </c>
      <c r="AU8" s="44"/>
      <c r="AV8" s="44"/>
      <c r="AW8" s="44"/>
      <c r="AX8" s="44"/>
      <c r="AY8" s="44"/>
      <c r="AZ8" s="44"/>
      <c r="BA8" s="44"/>
      <c r="BB8" s="44">
        <f>データ!$T$6</f>
        <v>195.44</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43.84</v>
      </c>
      <c r="Q10" s="44"/>
      <c r="R10" s="44"/>
      <c r="S10" s="44"/>
      <c r="T10" s="44"/>
      <c r="U10" s="44"/>
      <c r="V10" s="44"/>
      <c r="W10" s="54">
        <f>データ!$Q$6</f>
        <v>1760</v>
      </c>
      <c r="X10" s="54"/>
      <c r="Y10" s="54"/>
      <c r="Z10" s="54"/>
      <c r="AA10" s="54"/>
      <c r="AB10" s="54"/>
      <c r="AC10" s="54"/>
      <c r="AD10" s="2"/>
      <c r="AE10" s="2"/>
      <c r="AF10" s="2"/>
      <c r="AG10" s="2"/>
      <c r="AH10" s="2"/>
      <c r="AI10" s="2"/>
      <c r="AJ10" s="2"/>
      <c r="AK10" s="2"/>
      <c r="AL10" s="54">
        <f>データ!$U$6</f>
        <v>6388</v>
      </c>
      <c r="AM10" s="54"/>
      <c r="AN10" s="54"/>
      <c r="AO10" s="54"/>
      <c r="AP10" s="54"/>
      <c r="AQ10" s="54"/>
      <c r="AR10" s="54"/>
      <c r="AS10" s="54"/>
      <c r="AT10" s="44">
        <f>データ!$V$6</f>
        <v>5.01</v>
      </c>
      <c r="AU10" s="44"/>
      <c r="AV10" s="44"/>
      <c r="AW10" s="44"/>
      <c r="AX10" s="44"/>
      <c r="AY10" s="44"/>
      <c r="AZ10" s="44"/>
      <c r="BA10" s="44"/>
      <c r="BB10" s="44">
        <f>データ!$W$6</f>
        <v>1275.05</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PJ+BFFvoEmB2MpC2f1lf4iOUxNb29RWDrCuyIO0/RRtokdkDKOu17UZAI2nZ5q6An9KO+4Cr3mNnr9lv8XzxLw==" saltValue="CYGUAZBG6S5WlccyHZIxE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2">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2">
      <c r="A6" s="15" t="s">
        <v>96</v>
      </c>
      <c r="B6" s="20">
        <f>B7</f>
        <v>2023</v>
      </c>
      <c r="C6" s="20">
        <f t="shared" ref="C6:W6" si="3">C7</f>
        <v>193461</v>
      </c>
      <c r="D6" s="20">
        <f t="shared" si="3"/>
        <v>47</v>
      </c>
      <c r="E6" s="20">
        <f t="shared" si="3"/>
        <v>1</v>
      </c>
      <c r="F6" s="20">
        <f t="shared" si="3"/>
        <v>0</v>
      </c>
      <c r="G6" s="20">
        <f t="shared" si="3"/>
        <v>0</v>
      </c>
      <c r="H6" s="20" t="str">
        <f t="shared" si="3"/>
        <v>山梨県　市川三郷町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43.84</v>
      </c>
      <c r="Q6" s="21">
        <f t="shared" si="3"/>
        <v>1760</v>
      </c>
      <c r="R6" s="21">
        <f t="shared" si="3"/>
        <v>14693</v>
      </c>
      <c r="S6" s="21">
        <f t="shared" si="3"/>
        <v>75.180000000000007</v>
      </c>
      <c r="T6" s="21">
        <f t="shared" si="3"/>
        <v>195.44</v>
      </c>
      <c r="U6" s="21">
        <f t="shared" si="3"/>
        <v>6388</v>
      </c>
      <c r="V6" s="21">
        <f t="shared" si="3"/>
        <v>5.01</v>
      </c>
      <c r="W6" s="21">
        <f t="shared" si="3"/>
        <v>1275.05</v>
      </c>
      <c r="X6" s="22">
        <f>IF(X7="",NA(),X7)</f>
        <v>50.88</v>
      </c>
      <c r="Y6" s="22">
        <f t="shared" ref="Y6:AG6" si="4">IF(Y7="",NA(),Y7)</f>
        <v>52.31</v>
      </c>
      <c r="Z6" s="22">
        <f t="shared" si="4"/>
        <v>49.8</v>
      </c>
      <c r="AA6" s="22">
        <f t="shared" si="4"/>
        <v>52.23</v>
      </c>
      <c r="AB6" s="22">
        <f t="shared" si="4"/>
        <v>78.02</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1556.1</v>
      </c>
      <c r="BF6" s="22">
        <f t="shared" ref="BF6:BN6" si="7">IF(BF7="",NA(),BF7)</f>
        <v>1436.08</v>
      </c>
      <c r="BG6" s="22">
        <f t="shared" si="7"/>
        <v>1367.43</v>
      </c>
      <c r="BH6" s="22">
        <f t="shared" si="7"/>
        <v>1262.8399999999999</v>
      </c>
      <c r="BI6" s="22">
        <f t="shared" si="7"/>
        <v>1222.29</v>
      </c>
      <c r="BJ6" s="22">
        <f t="shared" si="7"/>
        <v>1245.46</v>
      </c>
      <c r="BK6" s="22">
        <f t="shared" si="7"/>
        <v>834.1</v>
      </c>
      <c r="BL6" s="22">
        <f t="shared" si="7"/>
        <v>853.42</v>
      </c>
      <c r="BM6" s="22">
        <f t="shared" si="7"/>
        <v>906.61</v>
      </c>
      <c r="BN6" s="22">
        <f t="shared" si="7"/>
        <v>1008.49</v>
      </c>
      <c r="BO6" s="21" t="str">
        <f>IF(BO7="","",IF(BO7="-","【-】","【"&amp;SUBSTITUTE(TEXT(BO7,"#,##0.00"),"-","△")&amp;"】"))</f>
        <v>【1,045.20】</v>
      </c>
      <c r="BP6" s="22">
        <f>IF(BP7="",NA(),BP7)</f>
        <v>40.869999999999997</v>
      </c>
      <c r="BQ6" s="22">
        <f t="shared" ref="BQ6:BY6" si="8">IF(BQ7="",NA(),BQ7)</f>
        <v>41.5</v>
      </c>
      <c r="BR6" s="22">
        <f t="shared" si="8"/>
        <v>39.46</v>
      </c>
      <c r="BS6" s="22">
        <f t="shared" si="8"/>
        <v>38.71</v>
      </c>
      <c r="BT6" s="22">
        <f t="shared" si="8"/>
        <v>41.34</v>
      </c>
      <c r="BU6" s="22">
        <f t="shared" si="8"/>
        <v>51.08</v>
      </c>
      <c r="BV6" s="22">
        <f t="shared" si="8"/>
        <v>64.44</v>
      </c>
      <c r="BW6" s="22">
        <f t="shared" si="8"/>
        <v>60.53</v>
      </c>
      <c r="BX6" s="22">
        <f t="shared" si="8"/>
        <v>56.38</v>
      </c>
      <c r="BY6" s="22">
        <f t="shared" si="8"/>
        <v>53.79</v>
      </c>
      <c r="BZ6" s="21" t="str">
        <f>IF(BZ7="","",IF(BZ7="-","【-】","【"&amp;SUBSTITUTE(TEXT(BZ7,"#,##0.00"),"-","△")&amp;"】"))</f>
        <v>【49.51】</v>
      </c>
      <c r="CA6" s="22">
        <f>IF(CA7="",NA(),CA7)</f>
        <v>249.63</v>
      </c>
      <c r="CB6" s="22">
        <f t="shared" ref="CB6:CJ6" si="9">IF(CB7="",NA(),CB7)</f>
        <v>248.52</v>
      </c>
      <c r="CC6" s="22">
        <f t="shared" si="9"/>
        <v>263.2</v>
      </c>
      <c r="CD6" s="22">
        <f t="shared" si="9"/>
        <v>269.04000000000002</v>
      </c>
      <c r="CE6" s="22">
        <f t="shared" si="9"/>
        <v>248.26</v>
      </c>
      <c r="CF6" s="22">
        <f t="shared" si="9"/>
        <v>262.13</v>
      </c>
      <c r="CG6" s="22">
        <f t="shared" si="9"/>
        <v>197.14</v>
      </c>
      <c r="CH6" s="22">
        <f t="shared" si="9"/>
        <v>210.72</v>
      </c>
      <c r="CI6" s="22">
        <f t="shared" si="9"/>
        <v>227.71</v>
      </c>
      <c r="CJ6" s="22">
        <f t="shared" si="9"/>
        <v>216.64</v>
      </c>
      <c r="CK6" s="21" t="str">
        <f>IF(CK7="","",IF(CK7="-","【-】","【"&amp;SUBSTITUTE(TEXT(CK7,"#,##0.00"),"-","△")&amp;"】"))</f>
        <v>【317.14】</v>
      </c>
      <c r="CL6" s="22">
        <f>IF(CL7="",NA(),CL7)</f>
        <v>44.28</v>
      </c>
      <c r="CM6" s="22">
        <f t="shared" ref="CM6:CU6" si="10">IF(CM7="",NA(),CM7)</f>
        <v>43.26</v>
      </c>
      <c r="CN6" s="22">
        <f t="shared" si="10"/>
        <v>41.63</v>
      </c>
      <c r="CO6" s="22">
        <f t="shared" si="10"/>
        <v>42.23</v>
      </c>
      <c r="CP6" s="22">
        <f t="shared" si="10"/>
        <v>40.72</v>
      </c>
      <c r="CQ6" s="22">
        <f t="shared" si="10"/>
        <v>54.9</v>
      </c>
      <c r="CR6" s="22">
        <f t="shared" si="10"/>
        <v>55.7</v>
      </c>
      <c r="CS6" s="22">
        <f t="shared" si="10"/>
        <v>54.87</v>
      </c>
      <c r="CT6" s="22">
        <f t="shared" si="10"/>
        <v>54.82</v>
      </c>
      <c r="CU6" s="22">
        <f t="shared" si="10"/>
        <v>55</v>
      </c>
      <c r="CV6" s="21" t="str">
        <f>IF(CV7="","",IF(CV7="-","【-】","【"&amp;SUBSTITUTE(TEXT(CV7,"#,##0.00"),"-","△")&amp;"】"))</f>
        <v>【55.00】</v>
      </c>
      <c r="CW6" s="22">
        <f>IF(CW7="",NA(),CW7)</f>
        <v>76.11</v>
      </c>
      <c r="CX6" s="22">
        <f t="shared" ref="CX6:DF6" si="11">IF(CX7="",NA(),CX7)</f>
        <v>79.27</v>
      </c>
      <c r="CY6" s="22">
        <f t="shared" si="11"/>
        <v>80.2</v>
      </c>
      <c r="CZ6" s="22">
        <f t="shared" si="11"/>
        <v>78.88</v>
      </c>
      <c r="DA6" s="22">
        <f t="shared" si="11"/>
        <v>79.61</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0.25</v>
      </c>
      <c r="EE6" s="22">
        <f t="shared" ref="EE6:EM6" si="14">IF(EE7="",NA(),EE7)</f>
        <v>0.12</v>
      </c>
      <c r="EF6" s="22">
        <f t="shared" si="14"/>
        <v>0.45</v>
      </c>
      <c r="EG6" s="21">
        <f t="shared" si="14"/>
        <v>0</v>
      </c>
      <c r="EH6" s="22">
        <f t="shared" si="14"/>
        <v>0.09</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2">
      <c r="A7" s="15"/>
      <c r="B7" s="24">
        <v>2023</v>
      </c>
      <c r="C7" s="24">
        <v>193461</v>
      </c>
      <c r="D7" s="24">
        <v>47</v>
      </c>
      <c r="E7" s="24">
        <v>1</v>
      </c>
      <c r="F7" s="24">
        <v>0</v>
      </c>
      <c r="G7" s="24">
        <v>0</v>
      </c>
      <c r="H7" s="24" t="s">
        <v>97</v>
      </c>
      <c r="I7" s="24" t="s">
        <v>98</v>
      </c>
      <c r="J7" s="24" t="s">
        <v>99</v>
      </c>
      <c r="K7" s="24" t="s">
        <v>100</v>
      </c>
      <c r="L7" s="24" t="s">
        <v>101</v>
      </c>
      <c r="M7" s="24" t="s">
        <v>102</v>
      </c>
      <c r="N7" s="25" t="s">
        <v>103</v>
      </c>
      <c r="O7" s="25" t="s">
        <v>104</v>
      </c>
      <c r="P7" s="25">
        <v>43.84</v>
      </c>
      <c r="Q7" s="25">
        <v>1760</v>
      </c>
      <c r="R7" s="25">
        <v>14693</v>
      </c>
      <c r="S7" s="25">
        <v>75.180000000000007</v>
      </c>
      <c r="T7" s="25">
        <v>195.44</v>
      </c>
      <c r="U7" s="25">
        <v>6388</v>
      </c>
      <c r="V7" s="25">
        <v>5.01</v>
      </c>
      <c r="W7" s="25">
        <v>1275.05</v>
      </c>
      <c r="X7" s="25">
        <v>50.88</v>
      </c>
      <c r="Y7" s="25">
        <v>52.31</v>
      </c>
      <c r="Z7" s="25">
        <v>49.8</v>
      </c>
      <c r="AA7" s="25">
        <v>52.23</v>
      </c>
      <c r="AB7" s="25">
        <v>78.02</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1556.1</v>
      </c>
      <c r="BF7" s="25">
        <v>1436.08</v>
      </c>
      <c r="BG7" s="25">
        <v>1367.43</v>
      </c>
      <c r="BH7" s="25">
        <v>1262.8399999999999</v>
      </c>
      <c r="BI7" s="25">
        <v>1222.29</v>
      </c>
      <c r="BJ7" s="25">
        <v>1245.46</v>
      </c>
      <c r="BK7" s="25">
        <v>834.1</v>
      </c>
      <c r="BL7" s="25">
        <v>853.42</v>
      </c>
      <c r="BM7" s="25">
        <v>906.61</v>
      </c>
      <c r="BN7" s="25">
        <v>1008.49</v>
      </c>
      <c r="BO7" s="25">
        <v>1045.2</v>
      </c>
      <c r="BP7" s="25">
        <v>40.869999999999997</v>
      </c>
      <c r="BQ7" s="25">
        <v>41.5</v>
      </c>
      <c r="BR7" s="25">
        <v>39.46</v>
      </c>
      <c r="BS7" s="25">
        <v>38.71</v>
      </c>
      <c r="BT7" s="25">
        <v>41.34</v>
      </c>
      <c r="BU7" s="25">
        <v>51.08</v>
      </c>
      <c r="BV7" s="25">
        <v>64.44</v>
      </c>
      <c r="BW7" s="25">
        <v>60.53</v>
      </c>
      <c r="BX7" s="25">
        <v>56.38</v>
      </c>
      <c r="BY7" s="25">
        <v>53.79</v>
      </c>
      <c r="BZ7" s="25">
        <v>49.51</v>
      </c>
      <c r="CA7" s="25">
        <v>249.63</v>
      </c>
      <c r="CB7" s="25">
        <v>248.52</v>
      </c>
      <c r="CC7" s="25">
        <v>263.2</v>
      </c>
      <c r="CD7" s="25">
        <v>269.04000000000002</v>
      </c>
      <c r="CE7" s="25">
        <v>248.26</v>
      </c>
      <c r="CF7" s="25">
        <v>262.13</v>
      </c>
      <c r="CG7" s="25">
        <v>197.14</v>
      </c>
      <c r="CH7" s="25">
        <v>210.72</v>
      </c>
      <c r="CI7" s="25">
        <v>227.71</v>
      </c>
      <c r="CJ7" s="25">
        <v>216.64</v>
      </c>
      <c r="CK7" s="25">
        <v>317.14</v>
      </c>
      <c r="CL7" s="25">
        <v>44.28</v>
      </c>
      <c r="CM7" s="25">
        <v>43.26</v>
      </c>
      <c r="CN7" s="25">
        <v>41.63</v>
      </c>
      <c r="CO7" s="25">
        <v>42.23</v>
      </c>
      <c r="CP7" s="25">
        <v>40.72</v>
      </c>
      <c r="CQ7" s="25">
        <v>54.9</v>
      </c>
      <c r="CR7" s="25">
        <v>55.7</v>
      </c>
      <c r="CS7" s="25">
        <v>54.87</v>
      </c>
      <c r="CT7" s="25">
        <v>54.82</v>
      </c>
      <c r="CU7" s="25">
        <v>55</v>
      </c>
      <c r="CV7" s="25">
        <v>55</v>
      </c>
      <c r="CW7" s="25">
        <v>76.11</v>
      </c>
      <c r="CX7" s="25">
        <v>79.27</v>
      </c>
      <c r="CY7" s="25">
        <v>80.2</v>
      </c>
      <c r="CZ7" s="25">
        <v>78.88</v>
      </c>
      <c r="DA7" s="25">
        <v>79.61</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0.25</v>
      </c>
      <c r="EE7" s="25">
        <v>0.12</v>
      </c>
      <c r="EF7" s="25">
        <v>0.45</v>
      </c>
      <c r="EG7" s="25">
        <v>0</v>
      </c>
      <c r="EH7" s="25">
        <v>0.09</v>
      </c>
      <c r="EI7" s="25">
        <v>0.52</v>
      </c>
      <c r="EJ7" s="25">
        <v>1.48</v>
      </c>
      <c r="EK7" s="25">
        <v>0.45</v>
      </c>
      <c r="EL7" s="25">
        <v>0.35</v>
      </c>
      <c r="EM7" s="25">
        <v>0.18</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110</v>
      </c>
    </row>
    <row r="12" spans="1:144" x14ac:dyDescent="0.2">
      <c r="B12">
        <v>1</v>
      </c>
      <c r="C12">
        <v>1</v>
      </c>
      <c r="D12">
        <v>1</v>
      </c>
      <c r="E12">
        <v>1</v>
      </c>
      <c r="F12">
        <v>1</v>
      </c>
      <c r="G12" t="s">
        <v>111</v>
      </c>
    </row>
    <row r="13" spans="1:144" x14ac:dyDescent="0.2">
      <c r="B13" t="s">
        <v>112</v>
      </c>
      <c r="C13" t="s">
        <v>113</v>
      </c>
      <c r="D13" t="s">
        <v>112</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2025-01-24T06:40:04Z</dcterms:created>
  <dcterms:modified xsi:type="dcterms:W3CDTF">2025-01-28T04:09:44Z</dcterms:modified>
  <cp:category/>
</cp:coreProperties>
</file>