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3中央市\"/>
    </mc:Choice>
  </mc:AlternateContent>
  <xr:revisionPtr revIDLastSave="0" documentId="13_ncr:1_{CDED7245-3223-4742-8EC6-270F7459D1DC}" xr6:coauthVersionLast="47" xr6:coauthVersionMax="47" xr10:uidLastSave="{00000000-0000-0000-0000-000000000000}"/>
  <workbookProtection workbookAlgorithmName="SHA-512" workbookHashValue="m94FRsGvp41IOhn5aB8zS3i0jv26rAcbYs0JdO5laN5OqcHDpxceh9SZn8keJze4NVuxbv7PLFod5wLG13biJw==" workbookSaltValue="esmQaFLBDtiHMNEFqWmKEw==" workbookSpinCount="100000" lockStructure="1"/>
  <bookViews>
    <workbookView xWindow="-108" yWindow="-108" windowWidth="30936" windowHeight="167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<sst xmlns="http://schemas.openxmlformats.org/spreadsheetml/2006/main" count="257" uniqueCount="116">
  <si>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</si>
  <si>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</si>
  <si>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</si>
  <si>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</si>
  <si>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</si>
  <si>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</si>
  <si>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</si>
  <si>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</si>
  <si>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</si>
  <si>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</si>
  <si>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</si>
  <si>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</si>
  <si>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</si>
  <si>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</si>
  <si>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</si>
  <si>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</si>
  <si>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</si>
  <si>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</si>
  <si>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</si>
  <si>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</si>
  <si>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</si>
  <si>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</si>
  <si>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</si>
  <si>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</si>
  <si>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</si>
  <si>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</si>
  <si>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</si>
  <si>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</si>
  <si>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</si>
  <si>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</si>
  <si>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</si>
  <si>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</si>
  <si>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</si>
  <si>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</si>
  <si>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</si>
  <si>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</si>
  <si>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</si>
  <si>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</si>
  <si>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</si>
  <si>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</si>
  <si>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</si>
  <si>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</si>
  <si>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</si>
  <si>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</si>
  <si>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</si>
  <si>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</si>
  <si>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</si>
  <si>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</si>
  <si>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</si>
  <si>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</si>
  <si>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</si>
  <si>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</si>
  <si>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</si>
  <si>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</si>
  <si>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</si>
  <si>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</si>
  <si>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</si>
  <si>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</si>
  <si>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</si>
  <si>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</si>
  <si>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</si>
  <si>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</si>
  <si>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</si>
  <si>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</si>
  <si>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</si>
  <si>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</si>
  <si>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</si>
  <si>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</si>
  <si>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</si>
  <si>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</si>
  <si>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</si>
  <si>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</si>
  <si>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</si>
  <si>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</si>
  <si>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</si>
  <si>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</si>
  <si>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</si>
  <si>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</si>
  <si>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</si>
  <si>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</si>
  <si>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</si>
  <si>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</si>
  <si>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</si>
  <si>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</si>
  <si>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</si>
  <si>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</si>
  <si>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</si>
  <si>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</si>
  <si>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</si>
  <si>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</si>
  <si>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</si>
  <si>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</si>
  <si>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</si>
  <si>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</si>
  <si>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</si>
  <si>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</si>
  <si>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</si>
  <si>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</si>
  <si>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</si>
  <si>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</si>
  <si>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</si>
  <si>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</si>
  <si>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</si>
  <si>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</si>
  <si>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</si>
  <si>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</si>
  <si>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</si>
  <si>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</si>
  <si>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</si>
  <si>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</si>
  <si>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</si>
  <si>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</si>
  <si>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</si>
  <si>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下水道使用料においては、今後増加していく見込みである。ただし、支出においては物価高において汚水処理費や維持管理等が増加見込のため経営基盤の強化が求められる。健全な運営を行うため、中央市公共下水道事業経営戦略に基づき、使用料の見直しにおける適正な使用料収入の確保とともに、経費削減の取り組みを進める必要がある。</t>
    <rPh sb="38" eb="41">
      <t>ブッカダカ</t>
    </rPh>
    <rPh sb="45" eb="50">
      <t>オスイショリヒ</t>
    </rPh>
    <rPh sb="55" eb="56">
      <t>トウ</t>
    </rPh>
    <phoneticPr fontId="4"/>
  </si>
  <si>
    <r>
      <t>①経常収支比率においては100％を超え経営上問題ないように見えるが、⑤経費回収率においては100％を下回っていることから下水道使用料にて汚水処理費を賄えていない状況が続いている。
④企業債残高対事業規模比率は、類似団体等と比較すると高い値となっている。面整備率（事業計画比）については、</t>
    </r>
    <r>
      <rPr>
        <sz val="11"/>
        <rFont val="ＭＳ ゴシック"/>
        <family val="3"/>
        <charset val="128"/>
      </rPr>
      <t>87.9％となり昨年度と比較して約4.2％</t>
    </r>
    <r>
      <rPr>
        <sz val="11"/>
        <color theme="1"/>
        <rFont val="ＭＳ ゴシック"/>
        <family val="3"/>
        <charset val="128"/>
      </rPr>
      <t>の整備率増加となった。
⑥汚水処理原価は、類似団体と比較しても低い水準であるが、令和2年度から比較すると増加傾向であり、汚水維持管理費の増加によるものである。
⑧水洗化率は、類似団体と比較すると令和5年度は類似団体の平均値が急激に上がったため平均値下回</t>
    </r>
    <r>
      <rPr>
        <sz val="11"/>
        <rFont val="ＭＳ ゴシック"/>
        <family val="3"/>
        <charset val="128"/>
      </rPr>
      <t>っ</t>
    </r>
    <r>
      <rPr>
        <sz val="11"/>
        <color theme="1"/>
        <rFont val="ＭＳ ゴシック"/>
        <family val="3"/>
        <charset val="128"/>
      </rPr>
      <t xml:space="preserve">たが、今後、更なる向上に向けて啓発活動を今後も行う必要がある。
</t>
    </r>
    <rPh sb="264" eb="266">
      <t>レイワ</t>
    </rPh>
    <rPh sb="267" eb="268">
      <t>ネン</t>
    </rPh>
    <rPh sb="268" eb="269">
      <t>ド</t>
    </rPh>
    <rPh sb="270" eb="274">
      <t>ルイジダンタイ</t>
    </rPh>
    <rPh sb="279" eb="281">
      <t>キュウゲキ</t>
    </rPh>
    <rPh sb="282" eb="283">
      <t>ア</t>
    </rPh>
    <rPh sb="288" eb="291">
      <t>ヘイキンチ</t>
    </rPh>
    <rPh sb="291" eb="293">
      <t>シタマワ</t>
    </rPh>
    <rPh sb="297" eb="299">
      <t>コンゴ</t>
    </rPh>
    <rPh sb="300" eb="301">
      <t>サラ</t>
    </rPh>
    <phoneticPr fontId="4"/>
  </si>
  <si>
    <r>
      <t>①令和</t>
    </r>
    <r>
      <rPr>
        <sz val="11"/>
        <rFont val="ＭＳ ゴシック"/>
        <family val="3"/>
        <charset val="128"/>
      </rPr>
      <t>4</t>
    </r>
    <r>
      <rPr>
        <sz val="11"/>
        <color theme="1"/>
        <rFont val="ＭＳ ゴシック"/>
        <family val="3"/>
        <charset val="128"/>
      </rPr>
      <t>年度と比較しても微増しており、今後も法定耐用年数に近い資産は増加傾向となることが推測される。既存ストック情報を活用し計画的かつ効率的に老朽化対策を実施していく必要がある。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</si>
</sst>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FCA-4E79-B9ED-61616FE072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0.09</c:v>
                </c:pt>
              </c:numCache>
            </c:numRef>
          </c:val>
          <c:smooth val="0"/>
          <c:extLst>
            <c:ext xmlns:c16="http://schemas.microsoft.com/office/drawing/2014/chart" uri="{C3380CC4-5D6E-409C-BE32-E72D297353CC}">
              <c16:uniqueId val="{00000001-3FCA-4E79-B9ED-61616FE072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FF-46F0-BF17-DDA57EDB09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56.51</c:v>
                </c:pt>
              </c:numCache>
            </c:numRef>
          </c:val>
          <c:smooth val="0"/>
          <c:extLst>
            <c:ext xmlns:c16="http://schemas.microsoft.com/office/drawing/2014/chart" uri="{C3380CC4-5D6E-409C-BE32-E72D297353CC}">
              <c16:uniqueId val="{00000001-D9FF-46F0-BF17-DDA57EDB09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86.59</c:v>
                </c:pt>
                <c:pt idx="2">
                  <c:v>87.62</c:v>
                </c:pt>
                <c:pt idx="3">
                  <c:v>88.05</c:v>
                </c:pt>
                <c:pt idx="4">
                  <c:v>89.25</c:v>
                </c:pt>
              </c:numCache>
            </c:numRef>
          </c:val>
          <c:extLst>
            <c:ext xmlns:c16="http://schemas.microsoft.com/office/drawing/2014/chart" uri="{C3380CC4-5D6E-409C-BE32-E72D297353CC}">
              <c16:uniqueId val="{00000000-C40E-4E27-B8D2-7301E4D027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90.62</c:v>
                </c:pt>
              </c:numCache>
            </c:numRef>
          </c:val>
          <c:smooth val="0"/>
          <c:extLst>
            <c:ext xmlns:c16="http://schemas.microsoft.com/office/drawing/2014/chart" uri="{C3380CC4-5D6E-409C-BE32-E72D297353CC}">
              <c16:uniqueId val="{00000001-C40E-4E27-B8D2-7301E4D027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106.83</c:v>
                </c:pt>
                <c:pt idx="2">
                  <c:v>106.14</c:v>
                </c:pt>
                <c:pt idx="3">
                  <c:v>105.32</c:v>
                </c:pt>
                <c:pt idx="4">
                  <c:v>100.54</c:v>
                </c:pt>
              </c:numCache>
            </c:numRef>
          </c:val>
          <c:extLst>
            <c:ext xmlns:c16="http://schemas.microsoft.com/office/drawing/2014/chart" uri="{C3380CC4-5D6E-409C-BE32-E72D297353CC}">
              <c16:uniqueId val="{00000000-C429-4DD7-823E-6972F45515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106.53</c:v>
                </c:pt>
              </c:numCache>
            </c:numRef>
          </c:val>
          <c:smooth val="0"/>
          <c:extLst>
            <c:ext xmlns:c16="http://schemas.microsoft.com/office/drawing/2014/chart" uri="{C3380CC4-5D6E-409C-BE32-E72D297353CC}">
              <c16:uniqueId val="{00000001-C429-4DD7-823E-6972F45515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32.159999999999997</c:v>
                </c:pt>
                <c:pt idx="2">
                  <c:v>33.520000000000003</c:v>
                </c:pt>
                <c:pt idx="3">
                  <c:v>35.01</c:v>
                </c:pt>
                <c:pt idx="4">
                  <c:v>36.61</c:v>
                </c:pt>
              </c:numCache>
            </c:numRef>
          </c:val>
          <c:extLst>
            <c:ext xmlns:c16="http://schemas.microsoft.com/office/drawing/2014/chart" uri="{C3380CC4-5D6E-409C-BE32-E72D297353CC}">
              <c16:uniqueId val="{00000000-FDC1-4806-BB7C-09EBB5D3ED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26.9</c:v>
                </c:pt>
              </c:numCache>
            </c:numRef>
          </c:val>
          <c:smooth val="0"/>
          <c:extLst>
            <c:ext xmlns:c16="http://schemas.microsoft.com/office/drawing/2014/chart" uri="{C3380CC4-5D6E-409C-BE32-E72D297353CC}">
              <c16:uniqueId val="{00000001-FDC1-4806-BB7C-09EBB5D3ED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838-4D65-A448-DF8794E58E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2.08</c:v>
                </c:pt>
              </c:numCache>
            </c:numRef>
          </c:val>
          <c:smooth val="0"/>
          <c:extLst>
            <c:ext xmlns:c16="http://schemas.microsoft.com/office/drawing/2014/chart" uri="{C3380CC4-5D6E-409C-BE32-E72D297353CC}">
              <c16:uniqueId val="{00000001-A838-4D65-A448-DF8794E58E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139-4977-9695-65FA015D94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18.41</c:v>
                </c:pt>
              </c:numCache>
            </c:numRef>
          </c:val>
          <c:smooth val="0"/>
          <c:extLst>
            <c:ext xmlns:c16="http://schemas.microsoft.com/office/drawing/2014/chart" uri="{C3380CC4-5D6E-409C-BE32-E72D297353CC}">
              <c16:uniqueId val="{00000001-0139-4977-9695-65FA015D94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31.43</c:v>
                </c:pt>
                <c:pt idx="2">
                  <c:v>32.79</c:v>
                </c:pt>
                <c:pt idx="3">
                  <c:v>40.11</c:v>
                </c:pt>
                <c:pt idx="4">
                  <c:v>38.08</c:v>
                </c:pt>
              </c:numCache>
            </c:numRef>
          </c:val>
          <c:extLst>
            <c:ext xmlns:c16="http://schemas.microsoft.com/office/drawing/2014/chart" uri="{C3380CC4-5D6E-409C-BE32-E72D297353CC}">
              <c16:uniqueId val="{00000000-E6BB-4C6D-85CB-A05514EB00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74.790000000000006</c:v>
                </c:pt>
              </c:numCache>
            </c:numRef>
          </c:val>
          <c:smooth val="0"/>
          <c:extLst>
            <c:ext xmlns:c16="http://schemas.microsoft.com/office/drawing/2014/chart" uri="{C3380CC4-5D6E-409C-BE32-E72D297353CC}">
              <c16:uniqueId val="{00000001-E6BB-4C6D-85CB-A05514EB00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1725.87</c:v>
                </c:pt>
                <c:pt idx="2">
                  <c:v>2059.54</c:v>
                </c:pt>
                <c:pt idx="3">
                  <c:v>2043.85</c:v>
                </c:pt>
                <c:pt idx="4">
                  <c:v>1711.14</c:v>
                </c:pt>
              </c:numCache>
            </c:numRef>
          </c:val>
          <c:extLst>
            <c:ext xmlns:c16="http://schemas.microsoft.com/office/drawing/2014/chart" uri="{C3380CC4-5D6E-409C-BE32-E72D297353CC}">
              <c16:uniqueId val="{00000000-3F9E-4449-BA39-39C90CBE66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767.56</c:v>
                </c:pt>
              </c:numCache>
            </c:numRef>
          </c:val>
          <c:smooth val="0"/>
          <c:extLst>
            <c:ext xmlns:c16="http://schemas.microsoft.com/office/drawing/2014/chart" uri="{C3380CC4-5D6E-409C-BE32-E72D297353CC}">
              <c16:uniqueId val="{00000001-3F9E-4449-BA39-39C90CBE66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82.83</c:v>
                </c:pt>
                <c:pt idx="2">
                  <c:v>81.040000000000006</c:v>
                </c:pt>
                <c:pt idx="3">
                  <c:v>80.19</c:v>
                </c:pt>
                <c:pt idx="4">
                  <c:v>79.739999999999995</c:v>
                </c:pt>
              </c:numCache>
            </c:numRef>
          </c:val>
          <c:extLst>
            <c:ext xmlns:c16="http://schemas.microsoft.com/office/drawing/2014/chart" uri="{C3380CC4-5D6E-409C-BE32-E72D297353CC}">
              <c16:uniqueId val="{00000000-EC36-4B0F-915A-19FBAC372F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90.23</c:v>
                </c:pt>
              </c:numCache>
            </c:numRef>
          </c:val>
          <c:smooth val="0"/>
          <c:extLst>
            <c:ext xmlns:c16="http://schemas.microsoft.com/office/drawing/2014/chart" uri="{C3380CC4-5D6E-409C-BE32-E72D297353CC}">
              <c16:uniqueId val="{00000001-EC36-4B0F-915A-19FBAC372F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144.58000000000001</c:v>
                </c:pt>
                <c:pt idx="2">
                  <c:v>148.33000000000001</c:v>
                </c:pt>
                <c:pt idx="3">
                  <c:v>150.49</c:v>
                </c:pt>
                <c:pt idx="4">
                  <c:v>150.47999999999999</c:v>
                </c:pt>
              </c:numCache>
            </c:numRef>
          </c:val>
          <c:extLst>
            <c:ext xmlns:c16="http://schemas.microsoft.com/office/drawing/2014/chart" uri="{C3380CC4-5D6E-409C-BE32-E72D297353CC}">
              <c16:uniqueId val="{00000000-ED2A-4E7D-90D6-FFEA3D5D31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170.2</c:v>
                </c:pt>
              </c:numCache>
            </c:numRef>
          </c:val>
          <c:smooth val="0"/>
          <c:extLst>
            <c:ext xmlns:c16="http://schemas.microsoft.com/office/drawing/2014/chart" uri="{C3380CC4-5D6E-409C-BE32-E72D297353CC}">
              <c16:uniqueId val="{00000001-ED2A-4E7D-90D6-FFEA3D5D31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中央市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30657</v>
      </c>
      <c r="AM8" s="41"/>
      <c r="AN8" s="41"/>
      <c r="AO8" s="41"/>
      <c r="AP8" s="41"/>
      <c r="AQ8" s="41"/>
      <c r="AR8" s="41"/>
      <c r="AS8" s="41"/>
      <c r="AT8" s="34">
        <f>データ!T6</f>
        <v>31.69</v>
      </c>
      <c r="AU8" s="34"/>
      <c r="AV8" s="34"/>
      <c r="AW8" s="34"/>
      <c r="AX8" s="34"/>
      <c r="AY8" s="34"/>
      <c r="AZ8" s="34"/>
      <c r="BA8" s="34"/>
      <c r="BB8" s="34">
        <f>データ!U6</f>
        <v>967.4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57.73</v>
      </c>
      <c r="J10" s="34"/>
      <c r="K10" s="34"/>
      <c r="L10" s="34"/>
      <c r="M10" s="34"/>
      <c r="N10" s="34"/>
      <c r="O10" s="34"/>
      <c r="P10" s="34">
        <f>データ!P6</f>
        <v>72.069999999999993</v>
      </c>
      <c r="Q10" s="34"/>
      <c r="R10" s="34"/>
      <c r="S10" s="34"/>
      <c r="T10" s="34"/>
      <c r="U10" s="34"/>
      <c r="V10" s="34"/>
      <c r="W10" s="34">
        <f>データ!Q6</f>
        <v>95.63</v>
      </c>
      <c r="X10" s="34"/>
      <c r="Y10" s="34"/>
      <c r="Z10" s="34"/>
      <c r="AA10" s="34"/>
      <c r="AB10" s="34"/>
      <c r="AC10" s="34"/>
      <c r="AD10" s="41">
        <f>データ!R6</f>
        <v>2200</v>
      </c>
      <c r="AE10" s="41"/>
      <c r="AF10" s="41"/>
      <c r="AG10" s="41"/>
      <c r="AH10" s="41"/>
      <c r="AI10" s="41"/>
      <c r="AJ10" s="41"/>
      <c r="AK10" s="2"/>
      <c r="AL10" s="41">
        <f>データ!V6</f>
        <v>22035</v>
      </c>
      <c r="AM10" s="41"/>
      <c r="AN10" s="41"/>
      <c r="AO10" s="41"/>
      <c r="AP10" s="41"/>
      <c r="AQ10" s="41"/>
      <c r="AR10" s="41"/>
      <c r="AS10" s="41"/>
      <c r="AT10" s="34">
        <f>データ!W6</f>
        <v>6.11</v>
      </c>
      <c r="AU10" s="34"/>
      <c r="AV10" s="34"/>
      <c r="AW10" s="34"/>
      <c r="AX10" s="34"/>
      <c r="AY10" s="34"/>
      <c r="AZ10" s="34"/>
      <c r="BA10" s="34"/>
      <c r="BB10" s="34">
        <f>データ!X6</f>
        <v>3606.38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HOAfrPwksPKIPPsgNk9ayBUkTXmswTPulXHv0ityM1sogXLPvLQT/hjtp/v+imFuy3mdZJvsd6+xzgVquqhDQ==" saltValue="BsXYZpmNUza1FwywTo7j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192147</v>
      </c>
      <c r="D6" s="19">
        <f t="shared" si="3"/>
        <v>46</v>
      </c>
      <c r="E6" s="19">
        <f t="shared" si="3"/>
        <v>17</v>
      </c>
      <c r="F6" s="19">
        <f t="shared" si="3"/>
        <v>1</v>
      </c>
      <c r="G6" s="19">
        <f t="shared" si="3"/>
        <v>0</v>
      </c>
      <c r="H6" s="19" t="str">
        <f t="shared" si="3"/>
        <v>山梨県　中央市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57.73</v>
      </c>
      <c r="P6" s="20">
        <f t="shared" si="3"/>
        <v>72.069999999999993</v>
      </c>
      <c r="Q6" s="20">
        <f t="shared" si="3"/>
        <v>95.63</v>
      </c>
      <c r="R6" s="20">
        <f t="shared" si="3"/>
        <v>2200</v>
      </c>
      <c r="S6" s="20">
        <f t="shared" si="3"/>
        <v>30657</v>
      </c>
      <c r="T6" s="20">
        <f t="shared" si="3"/>
        <v>31.69</v>
      </c>
      <c r="U6" s="20">
        <f t="shared" si="3"/>
        <v>967.4</v>
      </c>
      <c r="V6" s="20">
        <f t="shared" si="3"/>
        <v>22035</v>
      </c>
      <c r="W6" s="20">
        <f t="shared" si="3"/>
        <v>6.11</v>
      </c>
      <c r="X6" s="20">
        <f t="shared" si="3"/>
        <v>3606.38</v>
      </c>
      <c r="Y6" s="21" t="str">
        <f>IF(Y7="",NA(),Y7)</f>
        <v>-</v>
      </c>
      <c r="Z6" s="21">
        <f t="shared" ref="Z6:AH6" si="4">IF(Z7="",NA(),Z7)</f>
        <v>106.83</v>
      </c>
      <c r="AA6" s="21">
        <f t="shared" si="4"/>
        <v>106.14</v>
      </c>
      <c r="AB6" s="21">
        <f t="shared" si="4"/>
        <v>105.32</v>
      </c>
      <c r="AC6" s="21">
        <f t="shared" si="4"/>
        <v>100.54</v>
      </c>
      <c r="AD6" s="21" t="str">
        <f t="shared" si="4"/>
        <v>-</v>
      </c>
      <c r="AE6" s="21">
        <f t="shared" si="4"/>
        <v>107.21</v>
      </c>
      <c r="AF6" s="21">
        <f t="shared" si="4"/>
        <v>107.08</v>
      </c>
      <c r="AG6" s="21">
        <f t="shared" si="4"/>
        <v>106.08</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18.41</v>
      </c>
      <c r="AT6" s="20" t="str">
        <f>IF(AT7="","",IF(AT7="-","【-】","【"&amp;SUBSTITUTE(TEXT(AT7,"#,##0.00"),"-","△")&amp;"】"))</f>
        <v>【3.03】</v>
      </c>
      <c r="AU6" s="21" t="str">
        <f>IF(AU7="",NA(),AU7)</f>
        <v>-</v>
      </c>
      <c r="AV6" s="21">
        <f t="shared" ref="AV6:BD6" si="6">IF(AV7="",NA(),AV7)</f>
        <v>31.43</v>
      </c>
      <c r="AW6" s="21">
        <f t="shared" si="6"/>
        <v>32.79</v>
      </c>
      <c r="AX6" s="21">
        <f t="shared" si="6"/>
        <v>40.11</v>
      </c>
      <c r="AY6" s="21">
        <f t="shared" si="6"/>
        <v>38.08</v>
      </c>
      <c r="AZ6" s="21" t="str">
        <f t="shared" si="6"/>
        <v>-</v>
      </c>
      <c r="BA6" s="21">
        <f t="shared" si="6"/>
        <v>40.67</v>
      </c>
      <c r="BB6" s="21">
        <f t="shared" si="6"/>
        <v>47.7</v>
      </c>
      <c r="BC6" s="21">
        <f t="shared" si="6"/>
        <v>50.59</v>
      </c>
      <c r="BD6" s="21">
        <f t="shared" si="6"/>
        <v>74.790000000000006</v>
      </c>
      <c r="BE6" s="20" t="str">
        <f>IF(BE7="","",IF(BE7="-","【-】","【"&amp;SUBSTITUTE(TEXT(BE7,"#,##0.00"),"-","△")&amp;"】"))</f>
        <v>【78.43】</v>
      </c>
      <c r="BF6" s="21" t="str">
        <f>IF(BF7="",NA(),BF7)</f>
        <v>-</v>
      </c>
      <c r="BG6" s="21">
        <f t="shared" ref="BG6:BO6" si="7">IF(BG7="",NA(),BG7)</f>
        <v>1725.87</v>
      </c>
      <c r="BH6" s="21">
        <f t="shared" si="7"/>
        <v>2059.54</v>
      </c>
      <c r="BI6" s="21">
        <f t="shared" si="7"/>
        <v>2043.85</v>
      </c>
      <c r="BJ6" s="21">
        <f t="shared" si="7"/>
        <v>1711.14</v>
      </c>
      <c r="BK6" s="21" t="str">
        <f t="shared" si="7"/>
        <v>-</v>
      </c>
      <c r="BL6" s="21">
        <f t="shared" si="7"/>
        <v>1050.51</v>
      </c>
      <c r="BM6" s="21">
        <f t="shared" si="7"/>
        <v>1102.01</v>
      </c>
      <c r="BN6" s="21">
        <f t="shared" si="7"/>
        <v>987.36</v>
      </c>
      <c r="BO6" s="21">
        <f t="shared" si="7"/>
        <v>767.56</v>
      </c>
      <c r="BP6" s="20" t="str">
        <f>IF(BP7="","",IF(BP7="-","【-】","【"&amp;SUBSTITUTE(TEXT(BP7,"#,##0.00"),"-","△")&amp;"】"))</f>
        <v>【630.82】</v>
      </c>
      <c r="BQ6" s="21" t="str">
        <f>IF(BQ7="",NA(),BQ7)</f>
        <v>-</v>
      </c>
      <c r="BR6" s="21">
        <f t="shared" ref="BR6:BZ6" si="8">IF(BR7="",NA(),BR7)</f>
        <v>82.83</v>
      </c>
      <c r="BS6" s="21">
        <f t="shared" si="8"/>
        <v>81.040000000000006</v>
      </c>
      <c r="BT6" s="21">
        <f t="shared" si="8"/>
        <v>80.19</v>
      </c>
      <c r="BU6" s="21">
        <f t="shared" si="8"/>
        <v>79.739999999999995</v>
      </c>
      <c r="BV6" s="21" t="str">
        <f t="shared" si="8"/>
        <v>-</v>
      </c>
      <c r="BW6" s="21">
        <f t="shared" si="8"/>
        <v>82.65</v>
      </c>
      <c r="BX6" s="21">
        <f t="shared" si="8"/>
        <v>82.55</v>
      </c>
      <c r="BY6" s="21">
        <f t="shared" si="8"/>
        <v>83.55</v>
      </c>
      <c r="BZ6" s="21">
        <f t="shared" si="8"/>
        <v>90.23</v>
      </c>
      <c r="CA6" s="20" t="str">
        <f>IF(CA7="","",IF(CA7="-","【-】","【"&amp;SUBSTITUTE(TEXT(CA7,"#,##0.00"),"-","△")&amp;"】"))</f>
        <v>【97.81】</v>
      </c>
      <c r="CB6" s="21" t="str">
        <f>IF(CB7="",NA(),CB7)</f>
        <v>-</v>
      </c>
      <c r="CC6" s="21">
        <f t="shared" ref="CC6:CK6" si="9">IF(CC7="",NA(),CC7)</f>
        <v>144.58000000000001</v>
      </c>
      <c r="CD6" s="21">
        <f t="shared" si="9"/>
        <v>148.33000000000001</v>
      </c>
      <c r="CE6" s="21">
        <f t="shared" si="9"/>
        <v>150.49</v>
      </c>
      <c r="CF6" s="21">
        <f t="shared" si="9"/>
        <v>150.47999999999999</v>
      </c>
      <c r="CG6" s="21" t="str">
        <f t="shared" si="9"/>
        <v>-</v>
      </c>
      <c r="CH6" s="21">
        <f t="shared" si="9"/>
        <v>186.3</v>
      </c>
      <c r="CI6" s="21">
        <f t="shared" si="9"/>
        <v>188.38</v>
      </c>
      <c r="CJ6" s="21">
        <f t="shared" si="9"/>
        <v>185.98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50.53</v>
      </c>
      <c r="CT6" s="21">
        <f t="shared" si="10"/>
        <v>51.42</v>
      </c>
      <c r="CU6" s="21">
        <f t="shared" si="10"/>
        <v>48.95</v>
      </c>
      <c r="CV6" s="21">
        <f t="shared" si="10"/>
        <v>56.51</v>
      </c>
      <c r="CW6" s="20" t="str">
        <f>IF(CW7="","",IF(CW7="-","【-】","【"&amp;SUBSTITUTE(TEXT(CW7,"#,##0.00"),"-","△")&amp;"】"))</f>
        <v>【58.94】</v>
      </c>
      <c r="CX6" s="21" t="str">
        <f>IF(CX7="",NA(),CX7)</f>
        <v>-</v>
      </c>
      <c r="CY6" s="21">
        <f t="shared" ref="CY6:DG6" si="11">IF(CY7="",NA(),CY7)</f>
        <v>86.59</v>
      </c>
      <c r="CZ6" s="21">
        <f t="shared" si="11"/>
        <v>87.62</v>
      </c>
      <c r="DA6" s="21">
        <f t="shared" si="11"/>
        <v>88.05</v>
      </c>
      <c r="DB6" s="21">
        <f t="shared" si="11"/>
        <v>89.25</v>
      </c>
      <c r="DC6" s="21" t="str">
        <f t="shared" si="11"/>
        <v>-</v>
      </c>
      <c r="DD6" s="21">
        <f t="shared" si="11"/>
        <v>82.08</v>
      </c>
      <c r="DE6" s="21">
        <f t="shared" si="11"/>
        <v>81.34</v>
      </c>
      <c r="DF6" s="21">
        <f t="shared" si="11"/>
        <v>81.14</v>
      </c>
      <c r="DG6" s="21">
        <f t="shared" si="11"/>
        <v>90.62</v>
      </c>
      <c r="DH6" s="20" t="str">
        <f>IF(DH7="","",IF(DH7="-","【-】","【"&amp;SUBSTITUTE(TEXT(DH7,"#,##0.00"),"-","△")&amp;"】"))</f>
        <v>【95.91】</v>
      </c>
      <c r="DI6" s="21" t="str">
        <f>IF(DI7="",NA(),DI7)</f>
        <v>-</v>
      </c>
      <c r="DJ6" s="21">
        <f t="shared" ref="DJ6:DR6" si="12">IF(DJ7="",NA(),DJ7)</f>
        <v>32.159999999999997</v>
      </c>
      <c r="DK6" s="21">
        <f t="shared" si="12"/>
        <v>33.520000000000003</v>
      </c>
      <c r="DL6" s="21">
        <f t="shared" si="12"/>
        <v>35.01</v>
      </c>
      <c r="DM6" s="21">
        <f t="shared" si="12"/>
        <v>36.61</v>
      </c>
      <c r="DN6" s="21" t="str">
        <f t="shared" si="12"/>
        <v>-</v>
      </c>
      <c r="DO6" s="21">
        <f t="shared" si="12"/>
        <v>12.7</v>
      </c>
      <c r="DP6" s="21">
        <f t="shared" si="12"/>
        <v>14.65</v>
      </c>
      <c r="DQ6" s="21">
        <f t="shared" si="12"/>
        <v>16.11</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0.09</v>
      </c>
      <c r="EO6" s="20" t="str">
        <f>IF(EO7="","",IF(EO7="-","【-】","【"&amp;SUBSTITUTE(TEXT(EO7,"#,##0.00"),"-","△")&amp;"】"))</f>
        <v>【0.22】</v>
      </c>
    </row>
    <row r="7" spans="1:148" s="22" customFormat="1" x14ac:dyDescent="0.2">
      <c r="A7" s="14"/>
      <c r="B7" s="23">
        <v>2023</v>
      </c>
      <c r="C7" s="23">
        <v>192147</v>
      </c>
      <c r="D7" s="23">
        <v>46</v>
      </c>
      <c r="E7" s="23">
        <v>17</v>
      </c>
      <c r="F7" s="23">
        <v>1</v>
      </c>
      <c r="G7" s="23">
        <v>0</v>
      </c>
      <c r="H7" s="23" t="s">
        <v>96</v>
      </c>
      <c r="I7" s="23" t="s">
        <v>97</v>
      </c>
      <c r="J7" s="23" t="s">
        <v>98</v>
      </c>
      <c r="K7" s="23" t="s">
        <v>99</v>
      </c>
      <c r="L7" s="23" t="s">
        <v>100</v>
      </c>
      <c r="M7" s="23" t="s">
        <v>101</v>
      </c>
      <c r="N7" s="24" t="s">
        <v>102</v>
      </c>
      <c r="O7" s="24">
        <v>57.73</v>
      </c>
      <c r="P7" s="24">
        <v>72.069999999999993</v>
      </c>
      <c r="Q7" s="24">
        <v>95.63</v>
      </c>
      <c r="R7" s="24">
        <v>2200</v>
      </c>
      <c r="S7" s="24">
        <v>30657</v>
      </c>
      <c r="T7" s="24">
        <v>31.69</v>
      </c>
      <c r="U7" s="24">
        <v>967.4</v>
      </c>
      <c r="V7" s="24">
        <v>22035</v>
      </c>
      <c r="W7" s="24">
        <v>6.11</v>
      </c>
      <c r="X7" s="24">
        <v>3606.38</v>
      </c>
      <c r="Y7" s="24" t="s">
        <v>102</v>
      </c>
      <c r="Z7" s="24">
        <v>106.83</v>
      </c>
      <c r="AA7" s="24">
        <v>106.14</v>
      </c>
      <c r="AB7" s="24">
        <v>105.32</v>
      </c>
      <c r="AC7" s="24">
        <v>100.54</v>
      </c>
      <c r="AD7" s="24" t="s">
        <v>102</v>
      </c>
      <c r="AE7" s="24">
        <v>107.21</v>
      </c>
      <c r="AF7" s="24">
        <v>107.08</v>
      </c>
      <c r="AG7" s="24">
        <v>106.08</v>
      </c>
      <c r="AH7" s="24">
        <v>106.53</v>
      </c>
      <c r="AI7" s="24">
        <v>105.91</v>
      </c>
      <c r="AJ7" s="24" t="s">
        <v>102</v>
      </c>
      <c r="AK7" s="24">
        <v>0</v>
      </c>
      <c r="AL7" s="24">
        <v>0</v>
      </c>
      <c r="AM7" s="24">
        <v>0</v>
      </c>
      <c r="AN7" s="24">
        <v>0</v>
      </c>
      <c r="AO7" s="24" t="s">
        <v>102</v>
      </c>
      <c r="AP7" s="24">
        <v>43.71</v>
      </c>
      <c r="AQ7" s="24">
        <v>45.94</v>
      </c>
      <c r="AR7" s="24">
        <v>29.34</v>
      </c>
      <c r="AS7" s="24">
        <v>18.41</v>
      </c>
      <c r="AT7" s="24">
        <v>3.03</v>
      </c>
      <c r="AU7" s="24" t="s">
        <v>102</v>
      </c>
      <c r="AV7" s="24">
        <v>31.43</v>
      </c>
      <c r="AW7" s="24">
        <v>32.79</v>
      </c>
      <c r="AX7" s="24">
        <v>40.11</v>
      </c>
      <c r="AY7" s="24">
        <v>38.08</v>
      </c>
      <c r="AZ7" s="24" t="s">
        <v>102</v>
      </c>
      <c r="BA7" s="24">
        <v>40.67</v>
      </c>
      <c r="BB7" s="24">
        <v>47.7</v>
      </c>
      <c r="BC7" s="24">
        <v>50.59</v>
      </c>
      <c r="BD7" s="24">
        <v>74.790000000000006</v>
      </c>
      <c r="BE7" s="24">
        <v>78.430000000000007</v>
      </c>
      <c r="BF7" s="24" t="s">
        <v>102</v>
      </c>
      <c r="BG7" s="24">
        <v>1725.87</v>
      </c>
      <c r="BH7" s="24">
        <v>2059.54</v>
      </c>
      <c r="BI7" s="24">
        <v>2043.85</v>
      </c>
      <c r="BJ7" s="24">
        <v>1711.14</v>
      </c>
      <c r="BK7" s="24" t="s">
        <v>102</v>
      </c>
      <c r="BL7" s="24">
        <v>1050.51</v>
      </c>
      <c r="BM7" s="24">
        <v>1102.01</v>
      </c>
      <c r="BN7" s="24">
        <v>987.36</v>
      </c>
      <c r="BO7" s="24">
        <v>767.56</v>
      </c>
      <c r="BP7" s="24">
        <v>630.82000000000005</v>
      </c>
      <c r="BQ7" s="24" t="s">
        <v>102</v>
      </c>
      <c r="BR7" s="24">
        <v>82.83</v>
      </c>
      <c r="BS7" s="24">
        <v>81.040000000000006</v>
      </c>
      <c r="BT7" s="24">
        <v>80.19</v>
      </c>
      <c r="BU7" s="24">
        <v>79.739999999999995</v>
      </c>
      <c r="BV7" s="24" t="s">
        <v>102</v>
      </c>
      <c r="BW7" s="24">
        <v>82.65</v>
      </c>
      <c r="BX7" s="24">
        <v>82.55</v>
      </c>
      <c r="BY7" s="24">
        <v>83.55</v>
      </c>
      <c r="BZ7" s="24">
        <v>90.23</v>
      </c>
      <c r="CA7" s="24">
        <v>97.81</v>
      </c>
      <c r="CB7" s="24" t="s">
        <v>102</v>
      </c>
      <c r="CC7" s="24">
        <v>144.58000000000001</v>
      </c>
      <c r="CD7" s="24">
        <v>148.33000000000001</v>
      </c>
      <c r="CE7" s="24">
        <v>150.49</v>
      </c>
      <c r="CF7" s="24">
        <v>150.47999999999999</v>
      </c>
      <c r="CG7" s="24" t="s">
        <v>102</v>
      </c>
      <c r="CH7" s="24">
        <v>186.3</v>
      </c>
      <c r="CI7" s="24">
        <v>188.38</v>
      </c>
      <c r="CJ7" s="24">
        <v>185.98</v>
      </c>
      <c r="CK7" s="24">
        <v>170.2</v>
      </c>
      <c r="CL7" s="24">
        <v>138.75</v>
      </c>
      <c r="CM7" s="24" t="s">
        <v>102</v>
      </c>
      <c r="CN7" s="24" t="s">
        <v>102</v>
      </c>
      <c r="CO7" s="24" t="s">
        <v>102</v>
      </c>
      <c r="CP7" s="24" t="s">
        <v>102</v>
      </c>
      <c r="CQ7" s="24" t="s">
        <v>102</v>
      </c>
      <c r="CR7" s="24" t="s">
        <v>102</v>
      </c>
      <c r="CS7" s="24">
        <v>50.53</v>
      </c>
      <c r="CT7" s="24">
        <v>51.42</v>
      </c>
      <c r="CU7" s="24">
        <v>48.95</v>
      </c>
      <c r="CV7" s="24">
        <v>56.51</v>
      </c>
      <c r="CW7" s="24">
        <v>58.94</v>
      </c>
      <c r="CX7" s="24" t="s">
        <v>102</v>
      </c>
      <c r="CY7" s="24">
        <v>86.59</v>
      </c>
      <c r="CZ7" s="24">
        <v>87.62</v>
      </c>
      <c r="DA7" s="24">
        <v>88.05</v>
      </c>
      <c r="DB7" s="24">
        <v>89.25</v>
      </c>
      <c r="DC7" s="24" t="s">
        <v>102</v>
      </c>
      <c r="DD7" s="24">
        <v>82.08</v>
      </c>
      <c r="DE7" s="24">
        <v>81.34</v>
      </c>
      <c r="DF7" s="24">
        <v>81.14</v>
      </c>
      <c r="DG7" s="24">
        <v>90.62</v>
      </c>
      <c r="DH7" s="24">
        <v>95.91</v>
      </c>
      <c r="DI7" s="24" t="s">
        <v>102</v>
      </c>
      <c r="DJ7" s="24">
        <v>32.159999999999997</v>
      </c>
      <c r="DK7" s="24">
        <v>33.520000000000003</v>
      </c>
      <c r="DL7" s="24">
        <v>35.01</v>
      </c>
      <c r="DM7" s="24">
        <v>36.61</v>
      </c>
      <c r="DN7" s="24" t="s">
        <v>102</v>
      </c>
      <c r="DO7" s="24">
        <v>12.7</v>
      </c>
      <c r="DP7" s="24">
        <v>14.65</v>
      </c>
      <c r="DQ7" s="24">
        <v>16.11</v>
      </c>
      <c r="DR7" s="24">
        <v>26.9</v>
      </c>
      <c r="DS7" s="24">
        <v>41.09</v>
      </c>
      <c r="DT7" s="24" t="s">
        <v>102</v>
      </c>
      <c r="DU7" s="24">
        <v>0</v>
      </c>
      <c r="DV7" s="24">
        <v>0</v>
      </c>
      <c r="DW7" s="24">
        <v>0</v>
      </c>
      <c r="DX7" s="24">
        <v>0</v>
      </c>
      <c r="DY7" s="24" t="s">
        <v>102</v>
      </c>
      <c r="DZ7" s="24">
        <v>0</v>
      </c>
      <c r="EA7" s="24">
        <v>0.1</v>
      </c>
      <c r="EB7" s="24">
        <v>0.17</v>
      </c>
      <c r="EC7" s="24">
        <v>2.08</v>
      </c>
      <c r="ED7" s="24">
        <v>8.68</v>
      </c>
      <c r="EE7" s="24" t="s">
        <v>102</v>
      </c>
      <c r="EF7" s="24">
        <v>0</v>
      </c>
      <c r="EG7" s="24">
        <v>0</v>
      </c>
      <c r="EH7" s="24">
        <v>0</v>
      </c>
      <c r="EI7" s="24">
        <v>0</v>
      </c>
      <c r="EJ7" s="24" t="s">
        <v>102</v>
      </c>
      <c r="EK7" s="24">
        <v>1.65</v>
      </c>
      <c r="EL7" s="24">
        <v>0.14000000000000001</v>
      </c>
      <c r="EM7" s="24">
        <v>0.08</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2025-01-30T09:34:36Z</cp:lastPrinted>
  <dcterms:created xsi:type="dcterms:W3CDTF">2025-01-24T07:01:54Z</dcterms:created>
  <dcterms:modified xsi:type="dcterms:W3CDTF">2025-02-17T07:13:07Z</dcterms:modified>
  <cp:category/>
</cp:coreProperties>
</file>