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1上野原市\"/>
    </mc:Choice>
  </mc:AlternateContent>
  <xr:revisionPtr revIDLastSave="0" documentId="13_ncr:1_{4716C9C3-6D88-462F-8737-C44995149CA7}" xr6:coauthVersionLast="47" xr6:coauthVersionMax="47" xr10:uidLastSave="{00000000-0000-0000-0000-000000000000}"/>
  <workbookProtection workbookAlgorithmName="SHA-512" workbookHashValue="ZJugHTjDYPZLkobwwLGOcAOyS0BgmWLz58rDBukzIyP3zGpiYt95Ywj0n1ZjFkpYU9kQ92b1V+bxaxBYmHj9sw==" workbookSaltValue="h8uAwZOP0Khz1vdaF7AYmw=="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Q6" i="5"/>
  <c r="P6" i="5"/>
  <c r="P10" i="4" s="1"/>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BB10" i="4"/>
  <c r="AT10" i="4"/>
  <c r="AL10" i="4"/>
  <c r="AD10" i="4"/>
  <c r="W10" i="4"/>
  <c r="AD8" i="4"/>
  <c r="W8" i="4"/>
  <c r="P8" i="4"/>
  <c r="I8" i="4"/>
  <c r="B8" i="4"/>
  <c r="B6" i="4"/>
</calcChain>
</file>

<file path=xl/sharedStrings.xml><?xml version="1.0" encoding="utf-8"?>
<sst xmlns="http://schemas.openxmlformats.org/spreadsheetml/2006/main" count="241" uniqueCount="116">
  <si>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</si>
  <si>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</si>
  <si>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</si>
  <si>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</si>
  <si>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</si>
  <si>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</si>
  <si>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</si>
  <si>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</si>
  <si>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</si>
  <si>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</si>
  <si>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</si>
  <si>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</si>
  <si>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</si>
  <si>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</si>
  <si>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</si>
  <si>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</si>
  <si>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</si>
  <si>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</si>
  <si>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</si>
  <si>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</si>
  <si>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</si>
  <si>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</si>
  <si>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</si>
  <si>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</si>
  <si>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</si>
  <si>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</si>
  <si>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</si>
  <si>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</si>
  <si>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</si>
  <si>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</si>
  <si>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</si>
  <si>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</si>
  <si>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</si>
  <si>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</si>
  <si>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</si>
  <si>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</si>
  <si>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</si>
  <si>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</si>
  <si>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</si>
  <si>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</si>
  <si>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</si>
  <si>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</si>
  <si>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</si>
  <si>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</si>
  <si>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</si>
  <si>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</si>
  <si>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</si>
  <si>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</si>
  <si>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</si>
  <si>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</si>
  <si>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</si>
  <si>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</si>
  <si>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</si>
  <si>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</si>
  <si>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</si>
  <si>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</si>
  <si>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</si>
  <si>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</si>
  <si>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</si>
  <si>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</si>
  <si>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</si>
  <si>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</si>
  <si>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</si>
  <si>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</si>
  <si>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</si>
  <si>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</si>
  <si>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</si>
  <si>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</si>
  <si>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</si>
  <si>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</si>
  <si>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</si>
  <si>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</si>
  <si>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</si>
  <si>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</si>
  <si>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</si>
  <si>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</si>
  <si>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</si>
  <si>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</si>
  <si>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</si>
  <si>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</si>
  <si>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</si>
  <si>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山梨県　上野原市</t>
  </si>
  <si>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</si>
  <si>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</si>
  <si>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</si>
  <si>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</si>
  <si>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</si>
  <si>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</si>
  <si>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</si>
  <si>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</si>
  <si>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</si>
  <si>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</si>
  <si>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</si>
  <si>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</si>
  <si>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</si>
  <si>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</si>
  <si>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</si>
  <si>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</si>
  <si>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</si>
  <si>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</si>
  <si>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</si>
  <si>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</si>
  <si>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</si>
  <si>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</si>
  <si>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</si>
  <si>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</si>
  <si>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</si>
  <si>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</si>
  <si>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</si>
  <si>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</si>
  <si>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</si>
  <si>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 xml:space="preserve">市の公共下水道については、平成８年度より工事に着手し、平成１６年度に供用が開始された。これまで、大きな改修が無かったため、０となっている。
</t>
  </si>
  <si>
    <t>"R"dd</t>
  </si>
  <si>
    <t>←書式設定</t>
    <rPh sb="1" eb="3">
      <t>ショシキ</t>
    </rPh>
    <rPh sb="3" eb="5">
      <t>セッテイ</t>
    </rPh>
    <phoneticPr fontId="1"/>
  </si>
  <si>
    <t xml:space="preserve"> 当市では、維持管理費を使用料収入で賄えておらず、一般会計からの繰入金に頼っている現状である。
　令和6年度からは、公営企業会計への移行に伴い、事業の経営及び財政状況がより明らかになっていくため、その結果に基づき、経営改善のための計画を立てていきたい。
　また、今後の下水道施設の維持管理費が過大になることを防ぐために、今年度実施しているアクションプランの見直しやストックマネジメント計画の策定等により、下水道施設への新築・更新が適切か否かを見極めていく必要がある。</t>
    <rPh sb="1" eb="3">
      <t>トウシ</t>
    </rPh>
    <rPh sb="6" eb="8">
      <t>イジ</t>
    </rPh>
    <rPh sb="8" eb="11">
      <t>カンリヒ</t>
    </rPh>
    <rPh sb="12" eb="15">
      <t>シヨウリョウ</t>
    </rPh>
    <rPh sb="15" eb="17">
      <t>シュウニュウ</t>
    </rPh>
    <rPh sb="18" eb="19">
      <t>マカナ</t>
    </rPh>
    <rPh sb="25" eb="27">
      <t>イッパン</t>
    </rPh>
    <rPh sb="27" eb="29">
      <t>カイケイ</t>
    </rPh>
    <rPh sb="32" eb="35">
      <t>クリイレキン</t>
    </rPh>
    <rPh sb="36" eb="37">
      <t>タヨ</t>
    </rPh>
    <rPh sb="41" eb="43">
      <t>ゲンジョウ</t>
    </rPh>
    <rPh sb="49" eb="51">
      <t>レイワ</t>
    </rPh>
    <rPh sb="52" eb="54">
      <t>ネンド</t>
    </rPh>
    <rPh sb="58" eb="60">
      <t>コウエイ</t>
    </rPh>
    <rPh sb="60" eb="62">
      <t>キギョウ</t>
    </rPh>
    <rPh sb="62" eb="64">
      <t>カイケイ</t>
    </rPh>
    <rPh sb="66" eb="68">
      <t>イコウ</t>
    </rPh>
    <rPh sb="69" eb="70">
      <t>トモナ</t>
    </rPh>
    <rPh sb="72" eb="74">
      <t>ジギョウ</t>
    </rPh>
    <rPh sb="75" eb="77">
      <t>ケイエイ</t>
    </rPh>
    <rPh sb="77" eb="78">
      <t>オヨ</t>
    </rPh>
    <rPh sb="79" eb="81">
      <t>ザイセイ</t>
    </rPh>
    <rPh sb="81" eb="83">
      <t>ジョウキョウ</t>
    </rPh>
    <rPh sb="86" eb="87">
      <t>アキ</t>
    </rPh>
    <rPh sb="100" eb="102">
      <t>ケッカ</t>
    </rPh>
    <rPh sb="103" eb="104">
      <t>モト</t>
    </rPh>
    <rPh sb="107" eb="109">
      <t>ケイエイ</t>
    </rPh>
    <rPh sb="109" eb="111">
      <t>カイゼン</t>
    </rPh>
    <rPh sb="115" eb="117">
      <t>ケイカク</t>
    </rPh>
    <rPh sb="118" eb="119">
      <t>タ</t>
    </rPh>
    <rPh sb="131" eb="133">
      <t>コンゴ</t>
    </rPh>
    <rPh sb="134" eb="137">
      <t>ゲスイドウ</t>
    </rPh>
    <rPh sb="137" eb="139">
      <t>シセツ</t>
    </rPh>
    <rPh sb="140" eb="142">
      <t>イジ</t>
    </rPh>
    <rPh sb="142" eb="145">
      <t>カンリヒ</t>
    </rPh>
    <rPh sb="146" eb="148">
      <t>カダイ</t>
    </rPh>
    <rPh sb="154" eb="155">
      <t>フセ</t>
    </rPh>
    <rPh sb="160" eb="163">
      <t>コンネンド</t>
    </rPh>
    <rPh sb="163" eb="165">
      <t>ジッシ</t>
    </rPh>
    <rPh sb="178" eb="180">
      <t>ミナオ</t>
    </rPh>
    <rPh sb="192" eb="194">
      <t>ケイカク</t>
    </rPh>
    <rPh sb="195" eb="197">
      <t>サクテイ</t>
    </rPh>
    <rPh sb="197" eb="198">
      <t>トウ</t>
    </rPh>
    <rPh sb="202" eb="205">
      <t>ゲスイドウ</t>
    </rPh>
    <rPh sb="205" eb="207">
      <t>シセツ</t>
    </rPh>
    <rPh sb="209" eb="211">
      <t>シンチク</t>
    </rPh>
    <rPh sb="212" eb="214">
      <t>コウシン</t>
    </rPh>
    <rPh sb="215" eb="217">
      <t>テキセツ</t>
    </rPh>
    <rPh sb="218" eb="219">
      <t>イナ</t>
    </rPh>
    <rPh sb="221" eb="223">
      <t>ミキワ</t>
    </rPh>
    <rPh sb="227" eb="229">
      <t>ヒツヨウ</t>
    </rPh>
    <phoneticPr fontId="1"/>
  </si>
  <si>
    <t>①収益的収支比率
収益的収支比率が100％を割り込んでおり、収支が赤字である。地方債償還金がここ数年高い割合となっているが、今後、減少傾向となる事から改善が見込まれる。今年度数値が昨年度より改善した要因は、特別会計の打切決算のため、未払額分が発生しているためである。
②及び③
該当無し
④企業債残高対事業規模比率
当該値が0となっているが、これは起債償還を繰入金（基準内）で賄っているためである。近年、事業費の圧縮により、企業債の発行額より返済額が上回っている。
⑤経費回収率
類似団体よりは4.55%高い数値となっており、前年度に比べ3.85％低い数値となっている。前年度より低い数値となっている主な要因としては、特別会計の打切決算のため下水道使用料の未収分が計上されていないことが主な要因である。
⑥汚水処理原価
類似団体よりも26.28円ほど高い数値となっており、前年度と比べ3.42円ほど高くなっている。これらの要因については、支出が昨年度と同等であるのに、年間有収水量が昨年度と比べ下がっているためである。
⑦施設利用率
市は、県が管理する汚水処理場を利用しているため、施設は有していない。
⑧水洗化率
類似団体より、4.06％低く、前年度より1.44%減少している。未接続世帯に対し普及促進を実施し、接続率の向上を図りたい。</t>
    <rPh sb="84" eb="87">
      <t>コンネンド</t>
    </rPh>
    <rPh sb="87" eb="89">
      <t>スウチ</t>
    </rPh>
    <rPh sb="90" eb="93">
      <t>サクネンド</t>
    </rPh>
    <rPh sb="95" eb="97">
      <t>カイゼン</t>
    </rPh>
    <rPh sb="99" eb="101">
      <t>ヨウイン</t>
    </rPh>
    <rPh sb="103" eb="105">
      <t>トクベツ</t>
    </rPh>
    <rPh sb="105" eb="107">
      <t>カイケイ</t>
    </rPh>
    <rPh sb="108" eb="110">
      <t>ウチキ</t>
    </rPh>
    <rPh sb="110" eb="112">
      <t>ケッサン</t>
    </rPh>
    <rPh sb="116" eb="118">
      <t>ミバラ</t>
    </rPh>
    <rPh sb="118" eb="119">
      <t>ガク</t>
    </rPh>
    <rPh sb="119" eb="120">
      <t>ブン</t>
    </rPh>
    <rPh sb="121" eb="123">
      <t>ハッセイ</t>
    </rPh>
    <rPh sb="252" eb="253">
      <t>タカ</t>
    </rPh>
    <rPh sb="285" eb="288">
      <t>ゼンネンド</t>
    </rPh>
    <rPh sb="290" eb="291">
      <t>ヒク</t>
    </rPh>
    <rPh sb="292" eb="294">
      <t>スウチ</t>
    </rPh>
    <rPh sb="309" eb="311">
      <t>トクベツ</t>
    </rPh>
    <rPh sb="311" eb="313">
      <t>カイケイ</t>
    </rPh>
    <rPh sb="314" eb="316">
      <t>ウチキ</t>
    </rPh>
    <rPh sb="316" eb="318">
      <t>ケッサン</t>
    </rPh>
    <rPh sb="321" eb="324">
      <t>ゲスイドウ</t>
    </rPh>
    <rPh sb="324" eb="327">
      <t>シヨウリョウ</t>
    </rPh>
    <rPh sb="328" eb="330">
      <t>ミシュウ</t>
    </rPh>
    <rPh sb="330" eb="331">
      <t>ブン</t>
    </rPh>
    <rPh sb="332" eb="334">
      <t>ケイジョウ</t>
    </rPh>
    <rPh sb="520" eb="521">
      <t>ヒク</t>
    </rPh>
    <rPh sb="533" eb="535">
      <t>ゲンショウ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</si>
</sst>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6"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9A-4431-899F-5697748EAF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389A-4431-899F-5697748EAF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66-4C74-BEF8-DE9B14A592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7B66-4C74-BEF8-DE9B14A592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81.88</c:v>
                </c:pt>
                <c:pt idx="1">
                  <c:v>80.62</c:v>
                </c:pt>
                <c:pt idx="2">
                  <c:v>81.45</c:v>
                </c:pt>
                <c:pt idx="3">
                  <c:v>82.11</c:v>
                </c:pt>
                <c:pt idx="4">
                  <c:v>80.67</c:v>
                </c:pt>
              </c:numCache>
            </c:numRef>
          </c:val>
          <c:extLst>
            <c:ext xmlns:c16="http://schemas.microsoft.com/office/drawing/2014/chart" uri="{C3380CC4-5D6E-409C-BE32-E72D297353CC}">
              <c16:uniqueId val="{00000000-A35D-4369-ACBD-4C6C155317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A35D-4369-ACBD-4C6C1553179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97.34</c:v>
                </c:pt>
                <c:pt idx="1">
                  <c:v>97.19</c:v>
                </c:pt>
                <c:pt idx="2">
                  <c:v>96.52</c:v>
                </c:pt>
                <c:pt idx="3">
                  <c:v>97.03</c:v>
                </c:pt>
                <c:pt idx="4">
                  <c:v>99.66</c:v>
                </c:pt>
              </c:numCache>
            </c:numRef>
          </c:val>
          <c:extLst>
            <c:ext xmlns:c16="http://schemas.microsoft.com/office/drawing/2014/chart" uri="{C3380CC4-5D6E-409C-BE32-E72D297353CC}">
              <c16:uniqueId val="{00000000-AB36-41DD-8111-6954CBAB21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36-41DD-8111-6954CBAB211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E8-4F79-91D3-E40B67A95E6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E8-4F79-91D3-E40B67A95E6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CF-4085-9ACB-DF948B0947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CF-4085-9ACB-DF948B0947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1E-4C16-A589-8CA12B2F99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1E-4C16-A589-8CA12B2F99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6B-48D0-832F-5DEEAEE5D3D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6B-48D0-832F-5DEEAEE5D3D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55-43A2-9577-9BA52134334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B755-43A2-9577-9BA52134334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82.95</c:v>
                </c:pt>
                <c:pt idx="1">
                  <c:v>81.09</c:v>
                </c:pt>
                <c:pt idx="2">
                  <c:v>83.53</c:v>
                </c:pt>
                <c:pt idx="3">
                  <c:v>79.11</c:v>
                </c:pt>
                <c:pt idx="4">
                  <c:v>75.260000000000005</c:v>
                </c:pt>
              </c:numCache>
            </c:numRef>
          </c:val>
          <c:extLst>
            <c:ext xmlns:c16="http://schemas.microsoft.com/office/drawing/2014/chart" uri="{C3380CC4-5D6E-409C-BE32-E72D297353CC}">
              <c16:uniqueId val="{00000000-9283-46E2-AFF5-7A809C2F7AA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9283-46E2-AFF5-7A809C2F7AA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238.49</c:v>
                </c:pt>
                <c:pt idx="1">
                  <c:v>244.52</c:v>
                </c:pt>
                <c:pt idx="2">
                  <c:v>241.29</c:v>
                </c:pt>
                <c:pt idx="3">
                  <c:v>256.01</c:v>
                </c:pt>
                <c:pt idx="4">
                  <c:v>259.43</c:v>
                </c:pt>
              </c:numCache>
            </c:numRef>
          </c:val>
          <c:extLst>
            <c:ext xmlns:c16="http://schemas.microsoft.com/office/drawing/2014/chart" uri="{C3380CC4-5D6E-409C-BE32-E72D297353CC}">
              <c16:uniqueId val="{00000000-F3A0-44BD-8DB8-7718FC2B15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F3A0-44BD-8DB8-7718FC2B15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【1,156.82】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【86.21】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【43.28】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【215.73】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【75.33】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【0.11】</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110" zoomScaleNormal="110"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山梨県　上野原市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15</v>
      </c>
      <c r="J7" s="29"/>
      <c r="K7" s="29"/>
      <c r="L7" s="29"/>
      <c r="M7" s="29"/>
      <c r="N7" s="29"/>
      <c r="O7" s="29"/>
      <c r="P7" s="29" t="s">
        <v>9</v>
      </c>
      <c r="Q7" s="29"/>
      <c r="R7" s="29"/>
      <c r="S7" s="29"/>
      <c r="T7" s="29"/>
      <c r="U7" s="29"/>
      <c r="V7" s="29"/>
      <c r="W7" s="29" t="s">
        <v>5</v>
      </c>
      <c r="X7" s="29"/>
      <c r="Y7" s="29"/>
      <c r="Z7" s="29"/>
      <c r="AA7" s="29"/>
      <c r="AB7" s="29"/>
      <c r="AC7" s="29"/>
      <c r="AD7" s="29" t="s">
        <v>6</v>
      </c>
      <c r="AE7" s="29"/>
      <c r="AF7" s="29"/>
      <c r="AG7" s="29"/>
      <c r="AH7" s="29"/>
      <c r="AI7" s="29"/>
      <c r="AJ7" s="29"/>
      <c r="AK7" s="3"/>
      <c r="AL7" s="29" t="s">
        <v>18</v>
      </c>
      <c r="AM7" s="29"/>
      <c r="AN7" s="29"/>
      <c r="AO7" s="29"/>
      <c r="AP7" s="29"/>
      <c r="AQ7" s="29"/>
      <c r="AR7" s="29"/>
      <c r="AS7" s="29"/>
      <c r="AT7" s="29" t="s">
        <v>11</v>
      </c>
      <c r="AU7" s="29"/>
      <c r="AV7" s="29"/>
      <c r="AW7" s="29"/>
      <c r="AX7" s="29"/>
      <c r="AY7" s="29"/>
      <c r="AZ7" s="29"/>
      <c r="BA7" s="29"/>
      <c r="BB7" s="29" t="s">
        <v>19</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2">
      <c r="A8" s="2"/>
      <c r="B8" s="33" t="str">
        <f>データ!I6</f>
        <v>法非適用</v>
      </c>
      <c r="C8" s="33"/>
      <c r="D8" s="33"/>
      <c r="E8" s="33"/>
      <c r="F8" s="33"/>
      <c r="G8" s="33"/>
      <c r="H8" s="33"/>
      <c r="I8" s="33" t="str">
        <f>データ!J6</f>
        <v>下水道事業</v>
      </c>
      <c r="J8" s="33"/>
      <c r="K8" s="33"/>
      <c r="L8" s="33"/>
      <c r="M8" s="33"/>
      <c r="N8" s="33"/>
      <c r="O8" s="33"/>
      <c r="P8" s="33" t="str">
        <f>データ!K6</f>
        <v>特定環境保全公共下水道</v>
      </c>
      <c r="Q8" s="33"/>
      <c r="R8" s="33"/>
      <c r="S8" s="33"/>
      <c r="T8" s="33"/>
      <c r="U8" s="33"/>
      <c r="V8" s="33"/>
      <c r="W8" s="33" t="str">
        <f>データ!L6</f>
        <v>D2</v>
      </c>
      <c r="X8" s="33"/>
      <c r="Y8" s="33"/>
      <c r="Z8" s="33"/>
      <c r="AA8" s="33"/>
      <c r="AB8" s="33"/>
      <c r="AC8" s="33"/>
      <c r="AD8" s="34" t="str">
        <f>データ!$M$6</f>
        <v>非設置</v>
      </c>
      <c r="AE8" s="34"/>
      <c r="AF8" s="34"/>
      <c r="AG8" s="34"/>
      <c r="AH8" s="34"/>
      <c r="AI8" s="34"/>
      <c r="AJ8" s="34"/>
      <c r="AK8" s="3"/>
      <c r="AL8" s="35">
        <f>データ!S6</f>
        <v>21637</v>
      </c>
      <c r="AM8" s="35"/>
      <c r="AN8" s="35"/>
      <c r="AO8" s="35"/>
      <c r="AP8" s="35"/>
      <c r="AQ8" s="35"/>
      <c r="AR8" s="35"/>
      <c r="AS8" s="35"/>
      <c r="AT8" s="36">
        <f>データ!T6</f>
        <v>201.92</v>
      </c>
      <c r="AU8" s="36"/>
      <c r="AV8" s="36"/>
      <c r="AW8" s="36"/>
      <c r="AX8" s="36"/>
      <c r="AY8" s="36"/>
      <c r="AZ8" s="36"/>
      <c r="BA8" s="36"/>
      <c r="BB8" s="36">
        <f>データ!U6</f>
        <v>107.16</v>
      </c>
      <c r="BC8" s="36"/>
      <c r="BD8" s="36"/>
      <c r="BE8" s="36"/>
      <c r="BF8" s="36"/>
      <c r="BG8" s="36"/>
      <c r="BH8" s="36"/>
      <c r="BI8" s="36"/>
      <c r="BJ8" s="3"/>
      <c r="BK8" s="3"/>
      <c r="BL8" s="37" t="s">
        <v>17</v>
      </c>
      <c r="BM8" s="38"/>
      <c r="BN8" s="39" t="s">
        <v>22</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25</v>
      </c>
      <c r="J9" s="29"/>
      <c r="K9" s="29"/>
      <c r="L9" s="29"/>
      <c r="M9" s="29"/>
      <c r="N9" s="29"/>
      <c r="O9" s="29"/>
      <c r="P9" s="29" t="s">
        <v>27</v>
      </c>
      <c r="Q9" s="29"/>
      <c r="R9" s="29"/>
      <c r="S9" s="29"/>
      <c r="T9" s="29"/>
      <c r="U9" s="29"/>
      <c r="V9" s="29"/>
      <c r="W9" s="29" t="s">
        <v>30</v>
      </c>
      <c r="X9" s="29"/>
      <c r="Y9" s="29"/>
      <c r="Z9" s="29"/>
      <c r="AA9" s="29"/>
      <c r="AB9" s="29"/>
      <c r="AC9" s="29"/>
      <c r="AD9" s="29" t="s">
        <v>24</v>
      </c>
      <c r="AE9" s="29"/>
      <c r="AF9" s="29"/>
      <c r="AG9" s="29"/>
      <c r="AH9" s="29"/>
      <c r="AI9" s="29"/>
      <c r="AJ9" s="29"/>
      <c r="AK9" s="3"/>
      <c r="AL9" s="29" t="s">
        <v>32</v>
      </c>
      <c r="AM9" s="29"/>
      <c r="AN9" s="29"/>
      <c r="AO9" s="29"/>
      <c r="AP9" s="29"/>
      <c r="AQ9" s="29"/>
      <c r="AR9" s="29"/>
      <c r="AS9" s="29"/>
      <c r="AT9" s="29" t="s">
        <v>33</v>
      </c>
      <c r="AU9" s="29"/>
      <c r="AV9" s="29"/>
      <c r="AW9" s="29"/>
      <c r="AX9" s="29"/>
      <c r="AY9" s="29"/>
      <c r="AZ9" s="29"/>
      <c r="BA9" s="29"/>
      <c r="BB9" s="29" t="s">
        <v>3</v>
      </c>
      <c r="BC9" s="29"/>
      <c r="BD9" s="29"/>
      <c r="BE9" s="29"/>
      <c r="BF9" s="29"/>
      <c r="BG9" s="29"/>
      <c r="BH9" s="29"/>
      <c r="BI9" s="29"/>
      <c r="BJ9" s="3"/>
      <c r="BK9" s="3"/>
      <c r="BL9" s="41" t="s">
        <v>34</v>
      </c>
      <c r="BM9" s="42"/>
      <c r="BN9" s="43" t="s">
        <v>35</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0.55000000000000004</v>
      </c>
      <c r="Q10" s="36"/>
      <c r="R10" s="36"/>
      <c r="S10" s="36"/>
      <c r="T10" s="36"/>
      <c r="U10" s="36"/>
      <c r="V10" s="36"/>
      <c r="W10" s="36">
        <f>データ!Q6</f>
        <v>98.48</v>
      </c>
      <c r="X10" s="36"/>
      <c r="Y10" s="36"/>
      <c r="Z10" s="36"/>
      <c r="AA10" s="36"/>
      <c r="AB10" s="36"/>
      <c r="AC10" s="36"/>
      <c r="AD10" s="35">
        <f>データ!R6</f>
        <v>2860</v>
      </c>
      <c r="AE10" s="35"/>
      <c r="AF10" s="35"/>
      <c r="AG10" s="35"/>
      <c r="AH10" s="35"/>
      <c r="AI10" s="35"/>
      <c r="AJ10" s="35"/>
      <c r="AK10" s="2"/>
      <c r="AL10" s="35">
        <f>データ!V6</f>
        <v>119</v>
      </c>
      <c r="AM10" s="35"/>
      <c r="AN10" s="35"/>
      <c r="AO10" s="35"/>
      <c r="AP10" s="35"/>
      <c r="AQ10" s="35"/>
      <c r="AR10" s="35"/>
      <c r="AS10" s="35"/>
      <c r="AT10" s="36">
        <f>データ!W6</f>
        <v>0.11</v>
      </c>
      <c r="AU10" s="36"/>
      <c r="AV10" s="36"/>
      <c r="AW10" s="36"/>
      <c r="AX10" s="36"/>
      <c r="AY10" s="36"/>
      <c r="AZ10" s="36"/>
      <c r="BA10" s="36"/>
      <c r="BB10" s="36">
        <f>データ!X6</f>
        <v>1081.82</v>
      </c>
      <c r="BC10" s="36"/>
      <c r="BD10" s="36"/>
      <c r="BE10" s="36"/>
      <c r="BF10" s="36"/>
      <c r="BG10" s="36"/>
      <c r="BH10" s="36"/>
      <c r="BI10" s="36"/>
      <c r="BJ10" s="2"/>
      <c r="BK10" s="2"/>
      <c r="BL10" s="45" t="s">
        <v>37</v>
      </c>
      <c r="BM10" s="46"/>
      <c r="BN10" s="47" t="s">
        <v>38</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39</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41</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42</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111</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44</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x14ac:dyDescent="0.2">
      <c r="C84" s="2"/>
    </row>
    <row r="85" spans="1:78" hidden="1" x14ac:dyDescent="0.2">
      <c r="B85" s="6" t="s">
        <v>45</v>
      </c>
      <c r="C85" s="6"/>
      <c r="D85" s="6"/>
      <c r="E85" s="6" t="s">
        <v>46</v>
      </c>
      <c r="F85" s="6" t="s">
        <v>48</v>
      </c>
      <c r="G85" s="6" t="s">
        <v>49</v>
      </c>
      <c r="H85" s="6" t="s">
        <v>43</v>
      </c>
      <c r="I85" s="6" t="s">
        <v>14</v>
      </c>
      <c r="J85" s="6" t="s">
        <v>50</v>
      </c>
      <c r="K85" s="6" t="s">
        <v>51</v>
      </c>
      <c r="L85" s="6" t="s">
        <v>1</v>
      </c>
      <c r="M85" s="6" t="s">
        <v>36</v>
      </c>
      <c r="N85" s="6" t="s">
        <v>52</v>
      </c>
      <c r="O85" s="6" t="s">
        <v>53</v>
      </c>
    </row>
    <row r="86" spans="1:78" hidden="1" x14ac:dyDescent="0.2">
      <c r="B86" s="6"/>
      <c r="C86" s="6"/>
      <c r="D86" s="6"/>
      <c r="E86" s="6" t="str">
        <f>データ!AI6</f>
        <v/>
      </c>
      <c r="F86" s="6" t="s">
        <v>40</v>
      </c>
      <c r="G86" s="6" t="s">
        <v>40</v>
      </c>
      <c r="H86" s="6" t="str">
        <f>データ!BP6</f>
        <v>【1,156.82】</v>
      </c>
      <c r="I86" s="6" t="str">
        <f>データ!CA6</f>
        <v>【75.33】</v>
      </c>
      <c r="J86" s="6" t="str">
        <f>データ!CL6</f>
        <v>【215.73】</v>
      </c>
      <c r="K86" s="6" t="str">
        <f>データ!CW6</f>
        <v>【43.28】</v>
      </c>
      <c r="L86" s="6" t="str">
        <f>データ!DH6</f>
        <v>【86.21】</v>
      </c>
      <c r="M86" s="6" t="s">
        <v>40</v>
      </c>
      <c r="N86" s="6" t="s">
        <v>40</v>
      </c>
      <c r="O86" s="6" t="str">
        <f>データ!EO6</f>
        <v>【0.11】</v>
      </c>
    </row>
  </sheetData>
  <sheetProtection algorithmName="SHA-512" hashValue="0X+8vY69V/94bnTXVE0tdxDNYAclP0LH1J63u4gz9nwNXyxF6uhPGux03DKa7Iii5AxBNeUypg/8zMdY6YKFMA==" saltValue="WZ8jtWfnc1NDhQock+7mC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21</v>
      </c>
      <c r="B3" s="16" t="s">
        <v>0</v>
      </c>
      <c r="C3" s="16" t="s">
        <v>59</v>
      </c>
      <c r="D3" s="16" t="s">
        <v>60</v>
      </c>
      <c r="E3" s="16" t="s">
        <v>8</v>
      </c>
      <c r="F3" s="16" t="s">
        <v>7</v>
      </c>
      <c r="G3" s="16" t="s">
        <v>26</v>
      </c>
      <c r="H3" s="73" t="s">
        <v>56</v>
      </c>
      <c r="I3" s="74"/>
      <c r="J3" s="74"/>
      <c r="K3" s="74"/>
      <c r="L3" s="74"/>
      <c r="M3" s="74"/>
      <c r="N3" s="74"/>
      <c r="O3" s="74"/>
      <c r="P3" s="74"/>
      <c r="Q3" s="74"/>
      <c r="R3" s="74"/>
      <c r="S3" s="74"/>
      <c r="T3" s="74"/>
      <c r="U3" s="74"/>
      <c r="V3" s="74"/>
      <c r="W3" s="74"/>
      <c r="X3" s="75"/>
      <c r="Y3" s="71"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12</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61</v>
      </c>
      <c r="B4" s="17"/>
      <c r="C4" s="17"/>
      <c r="D4" s="17"/>
      <c r="E4" s="17"/>
      <c r="F4" s="17"/>
      <c r="G4" s="17"/>
      <c r="H4" s="76"/>
      <c r="I4" s="77"/>
      <c r="J4" s="77"/>
      <c r="K4" s="77"/>
      <c r="L4" s="77"/>
      <c r="M4" s="77"/>
      <c r="N4" s="77"/>
      <c r="O4" s="77"/>
      <c r="P4" s="77"/>
      <c r="Q4" s="77"/>
      <c r="R4" s="77"/>
      <c r="S4" s="77"/>
      <c r="T4" s="77"/>
      <c r="U4" s="77"/>
      <c r="V4" s="77"/>
      <c r="W4" s="77"/>
      <c r="X4" s="78"/>
      <c r="Y4" s="72" t="s">
        <v>28</v>
      </c>
      <c r="Z4" s="72"/>
      <c r="AA4" s="72"/>
      <c r="AB4" s="72"/>
      <c r="AC4" s="72"/>
      <c r="AD4" s="72"/>
      <c r="AE4" s="72"/>
      <c r="AF4" s="72"/>
      <c r="AG4" s="72"/>
      <c r="AH4" s="72"/>
      <c r="AI4" s="72"/>
      <c r="AJ4" s="72" t="s">
        <v>47</v>
      </c>
      <c r="AK4" s="72"/>
      <c r="AL4" s="72"/>
      <c r="AM4" s="72"/>
      <c r="AN4" s="72"/>
      <c r="AO4" s="72"/>
      <c r="AP4" s="72"/>
      <c r="AQ4" s="72"/>
      <c r="AR4" s="72"/>
      <c r="AS4" s="72"/>
      <c r="AT4" s="72"/>
      <c r="AU4" s="72" t="s">
        <v>31</v>
      </c>
      <c r="AV4" s="72"/>
      <c r="AW4" s="72"/>
      <c r="AX4" s="72"/>
      <c r="AY4" s="72"/>
      <c r="AZ4" s="72"/>
      <c r="BA4" s="72"/>
      <c r="BB4" s="72"/>
      <c r="BC4" s="72"/>
      <c r="BD4" s="72"/>
      <c r="BE4" s="72"/>
      <c r="BF4" s="72" t="s">
        <v>62</v>
      </c>
      <c r="BG4" s="72"/>
      <c r="BH4" s="72"/>
      <c r="BI4" s="72"/>
      <c r="BJ4" s="72"/>
      <c r="BK4" s="72"/>
      <c r="BL4" s="72"/>
      <c r="BM4" s="72"/>
      <c r="BN4" s="72"/>
      <c r="BO4" s="72"/>
      <c r="BP4" s="72"/>
      <c r="BQ4" s="72" t="s">
        <v>4</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8"/>
      <c r="C5" s="18"/>
      <c r="D5" s="18"/>
      <c r="E5" s="18"/>
      <c r="F5" s="18"/>
      <c r="G5" s="18"/>
      <c r="H5" s="22" t="s">
        <v>58</v>
      </c>
      <c r="I5" s="22" t="s">
        <v>71</v>
      </c>
      <c r="J5" s="22" t="s">
        <v>72</v>
      </c>
      <c r="K5" s="22" t="s">
        <v>73</v>
      </c>
      <c r="L5" s="22" t="s">
        <v>74</v>
      </c>
      <c r="M5" s="22" t="s">
        <v>6</v>
      </c>
      <c r="N5" s="22" t="s">
        <v>75</v>
      </c>
      <c r="O5" s="22" t="s">
        <v>76</v>
      </c>
      <c r="P5" s="22" t="s">
        <v>77</v>
      </c>
      <c r="Q5" s="22" t="s">
        <v>78</v>
      </c>
      <c r="R5" s="22" t="s">
        <v>79</v>
      </c>
      <c r="S5" s="22" t="s">
        <v>80</v>
      </c>
      <c r="T5" s="22" t="s">
        <v>82</v>
      </c>
      <c r="U5" s="22" t="s">
        <v>65</v>
      </c>
      <c r="V5" s="22" t="s">
        <v>83</v>
      </c>
      <c r="W5" s="22" t="s">
        <v>84</v>
      </c>
      <c r="X5" s="22" t="s">
        <v>85</v>
      </c>
      <c r="Y5" s="22" t="s">
        <v>86</v>
      </c>
      <c r="Z5" s="22" t="s">
        <v>87</v>
      </c>
      <c r="AA5" s="22" t="s">
        <v>88</v>
      </c>
      <c r="AB5" s="22" t="s">
        <v>89</v>
      </c>
      <c r="AC5" s="22" t="s">
        <v>90</v>
      </c>
      <c r="AD5" s="22" t="s">
        <v>91</v>
      </c>
      <c r="AE5" s="22" t="s">
        <v>93</v>
      </c>
      <c r="AF5" s="22" t="s">
        <v>94</v>
      </c>
      <c r="AG5" s="22" t="s">
        <v>95</v>
      </c>
      <c r="AH5" s="22" t="s">
        <v>96</v>
      </c>
      <c r="AI5" s="22" t="s">
        <v>45</v>
      </c>
      <c r="AJ5" s="22" t="s">
        <v>86</v>
      </c>
      <c r="AK5" s="22" t="s">
        <v>87</v>
      </c>
      <c r="AL5" s="22" t="s">
        <v>88</v>
      </c>
      <c r="AM5" s="22" t="s">
        <v>89</v>
      </c>
      <c r="AN5" s="22" t="s">
        <v>90</v>
      </c>
      <c r="AO5" s="22" t="s">
        <v>91</v>
      </c>
      <c r="AP5" s="22" t="s">
        <v>93</v>
      </c>
      <c r="AQ5" s="22" t="s">
        <v>94</v>
      </c>
      <c r="AR5" s="22" t="s">
        <v>95</v>
      </c>
      <c r="AS5" s="22" t="s">
        <v>96</v>
      </c>
      <c r="AT5" s="22" t="s">
        <v>92</v>
      </c>
      <c r="AU5" s="22" t="s">
        <v>86</v>
      </c>
      <c r="AV5" s="22" t="s">
        <v>87</v>
      </c>
      <c r="AW5" s="22" t="s">
        <v>88</v>
      </c>
      <c r="AX5" s="22" t="s">
        <v>89</v>
      </c>
      <c r="AY5" s="22" t="s">
        <v>90</v>
      </c>
      <c r="AZ5" s="22" t="s">
        <v>91</v>
      </c>
      <c r="BA5" s="22" t="s">
        <v>93</v>
      </c>
      <c r="BB5" s="22" t="s">
        <v>94</v>
      </c>
      <c r="BC5" s="22" t="s">
        <v>95</v>
      </c>
      <c r="BD5" s="22" t="s">
        <v>96</v>
      </c>
      <c r="BE5" s="22" t="s">
        <v>92</v>
      </c>
      <c r="BF5" s="22" t="s">
        <v>86</v>
      </c>
      <c r="BG5" s="22" t="s">
        <v>87</v>
      </c>
      <c r="BH5" s="22" t="s">
        <v>88</v>
      </c>
      <c r="BI5" s="22" t="s">
        <v>89</v>
      </c>
      <c r="BJ5" s="22" t="s">
        <v>90</v>
      </c>
      <c r="BK5" s="22" t="s">
        <v>91</v>
      </c>
      <c r="BL5" s="22" t="s">
        <v>93</v>
      </c>
      <c r="BM5" s="22" t="s">
        <v>94</v>
      </c>
      <c r="BN5" s="22" t="s">
        <v>95</v>
      </c>
      <c r="BO5" s="22" t="s">
        <v>96</v>
      </c>
      <c r="BP5" s="22" t="s">
        <v>92</v>
      </c>
      <c r="BQ5" s="22" t="s">
        <v>86</v>
      </c>
      <c r="BR5" s="22" t="s">
        <v>87</v>
      </c>
      <c r="BS5" s="22" t="s">
        <v>88</v>
      </c>
      <c r="BT5" s="22" t="s">
        <v>89</v>
      </c>
      <c r="BU5" s="22" t="s">
        <v>90</v>
      </c>
      <c r="BV5" s="22" t="s">
        <v>91</v>
      </c>
      <c r="BW5" s="22" t="s">
        <v>93</v>
      </c>
      <c r="BX5" s="22" t="s">
        <v>94</v>
      </c>
      <c r="BY5" s="22" t="s">
        <v>95</v>
      </c>
      <c r="BZ5" s="22" t="s">
        <v>96</v>
      </c>
      <c r="CA5" s="22" t="s">
        <v>92</v>
      </c>
      <c r="CB5" s="22" t="s">
        <v>86</v>
      </c>
      <c r="CC5" s="22" t="s">
        <v>87</v>
      </c>
      <c r="CD5" s="22" t="s">
        <v>88</v>
      </c>
      <c r="CE5" s="22" t="s">
        <v>89</v>
      </c>
      <c r="CF5" s="22" t="s">
        <v>90</v>
      </c>
      <c r="CG5" s="22" t="s">
        <v>91</v>
      </c>
      <c r="CH5" s="22" t="s">
        <v>93</v>
      </c>
      <c r="CI5" s="22" t="s">
        <v>94</v>
      </c>
      <c r="CJ5" s="22" t="s">
        <v>95</v>
      </c>
      <c r="CK5" s="22" t="s">
        <v>96</v>
      </c>
      <c r="CL5" s="22" t="s">
        <v>92</v>
      </c>
      <c r="CM5" s="22" t="s">
        <v>86</v>
      </c>
      <c r="CN5" s="22" t="s">
        <v>87</v>
      </c>
      <c r="CO5" s="22" t="s">
        <v>88</v>
      </c>
      <c r="CP5" s="22" t="s">
        <v>89</v>
      </c>
      <c r="CQ5" s="22" t="s">
        <v>90</v>
      </c>
      <c r="CR5" s="22" t="s">
        <v>91</v>
      </c>
      <c r="CS5" s="22" t="s">
        <v>93</v>
      </c>
      <c r="CT5" s="22" t="s">
        <v>94</v>
      </c>
      <c r="CU5" s="22" t="s">
        <v>95</v>
      </c>
      <c r="CV5" s="22" t="s">
        <v>96</v>
      </c>
      <c r="CW5" s="22" t="s">
        <v>92</v>
      </c>
      <c r="CX5" s="22" t="s">
        <v>86</v>
      </c>
      <c r="CY5" s="22" t="s">
        <v>87</v>
      </c>
      <c r="CZ5" s="22" t="s">
        <v>88</v>
      </c>
      <c r="DA5" s="22" t="s">
        <v>89</v>
      </c>
      <c r="DB5" s="22" t="s">
        <v>90</v>
      </c>
      <c r="DC5" s="22" t="s">
        <v>91</v>
      </c>
      <c r="DD5" s="22" t="s">
        <v>93</v>
      </c>
      <c r="DE5" s="22" t="s">
        <v>94</v>
      </c>
      <c r="DF5" s="22" t="s">
        <v>95</v>
      </c>
      <c r="DG5" s="22" t="s">
        <v>96</v>
      </c>
      <c r="DH5" s="22" t="s">
        <v>92</v>
      </c>
      <c r="DI5" s="22" t="s">
        <v>86</v>
      </c>
      <c r="DJ5" s="22" t="s">
        <v>87</v>
      </c>
      <c r="DK5" s="22" t="s">
        <v>88</v>
      </c>
      <c r="DL5" s="22" t="s">
        <v>89</v>
      </c>
      <c r="DM5" s="22" t="s">
        <v>90</v>
      </c>
      <c r="DN5" s="22" t="s">
        <v>91</v>
      </c>
      <c r="DO5" s="22" t="s">
        <v>93</v>
      </c>
      <c r="DP5" s="22" t="s">
        <v>94</v>
      </c>
      <c r="DQ5" s="22" t="s">
        <v>95</v>
      </c>
      <c r="DR5" s="22" t="s">
        <v>96</v>
      </c>
      <c r="DS5" s="22" t="s">
        <v>92</v>
      </c>
      <c r="DT5" s="22" t="s">
        <v>86</v>
      </c>
      <c r="DU5" s="22" t="s">
        <v>87</v>
      </c>
      <c r="DV5" s="22" t="s">
        <v>88</v>
      </c>
      <c r="DW5" s="22" t="s">
        <v>89</v>
      </c>
      <c r="DX5" s="22" t="s">
        <v>90</v>
      </c>
      <c r="DY5" s="22" t="s">
        <v>91</v>
      </c>
      <c r="DZ5" s="22" t="s">
        <v>93</v>
      </c>
      <c r="EA5" s="22" t="s">
        <v>94</v>
      </c>
      <c r="EB5" s="22" t="s">
        <v>95</v>
      </c>
      <c r="EC5" s="22" t="s">
        <v>96</v>
      </c>
      <c r="ED5" s="22" t="s">
        <v>92</v>
      </c>
      <c r="EE5" s="22" t="s">
        <v>86</v>
      </c>
      <c r="EF5" s="22" t="s">
        <v>87</v>
      </c>
      <c r="EG5" s="22" t="s">
        <v>88</v>
      </c>
      <c r="EH5" s="22" t="s">
        <v>89</v>
      </c>
      <c r="EI5" s="22" t="s">
        <v>90</v>
      </c>
      <c r="EJ5" s="22" t="s">
        <v>91</v>
      </c>
      <c r="EK5" s="22" t="s">
        <v>93</v>
      </c>
      <c r="EL5" s="22" t="s">
        <v>94</v>
      </c>
      <c r="EM5" s="22" t="s">
        <v>95</v>
      </c>
      <c r="EN5" s="22" t="s">
        <v>96</v>
      </c>
      <c r="EO5" s="22" t="s">
        <v>92</v>
      </c>
    </row>
    <row r="6" spans="1:145" s="13" customFormat="1" x14ac:dyDescent="0.2">
      <c r="A6" s="14" t="s">
        <v>97</v>
      </c>
      <c r="B6" s="19">
        <f t="shared" ref="B6:X6" si="1">B7</f>
        <v>2023</v>
      </c>
      <c r="C6" s="19">
        <f t="shared" si="1"/>
        <v>192121</v>
      </c>
      <c r="D6" s="19">
        <f t="shared" si="1"/>
        <v>47</v>
      </c>
      <c r="E6" s="19">
        <f t="shared" si="1"/>
        <v>17</v>
      </c>
      <c r="F6" s="19">
        <f t="shared" si="1"/>
        <v>4</v>
      </c>
      <c r="G6" s="19">
        <f t="shared" si="1"/>
        <v>0</v>
      </c>
      <c r="H6" s="19" t="str">
        <f t="shared" si="1"/>
        <v>山梨県　上野原市</v>
      </c>
      <c r="I6" s="19" t="str">
        <f t="shared" si="1"/>
        <v>法非適用</v>
      </c>
      <c r="J6" s="19" t="str">
        <f t="shared" si="1"/>
        <v>下水道事業</v>
      </c>
      <c r="K6" s="19" t="str">
        <f t="shared" si="1"/>
        <v>特定環境保全公共下水道</v>
      </c>
      <c r="L6" s="19" t="str">
        <f t="shared" si="1"/>
        <v>D2</v>
      </c>
      <c r="M6" s="19" t="str">
        <f t="shared" si="1"/>
        <v>非設置</v>
      </c>
      <c r="N6" s="23" t="str">
        <f t="shared" si="1"/>
        <v>-</v>
      </c>
      <c r="O6" s="23" t="str">
        <f t="shared" si="1"/>
        <v>該当数値なし</v>
      </c>
      <c r="P6" s="23">
        <f t="shared" si="1"/>
        <v>0.55000000000000004</v>
      </c>
      <c r="Q6" s="23">
        <f t="shared" si="1"/>
        <v>98.48</v>
      </c>
      <c r="R6" s="23">
        <f t="shared" si="1"/>
        <v>2860</v>
      </c>
      <c r="S6" s="23">
        <f t="shared" si="1"/>
        <v>21637</v>
      </c>
      <c r="T6" s="23">
        <f t="shared" si="1"/>
        <v>201.92</v>
      </c>
      <c r="U6" s="23">
        <f t="shared" si="1"/>
        <v>107.16</v>
      </c>
      <c r="V6" s="23">
        <f t="shared" si="1"/>
        <v>119</v>
      </c>
      <c r="W6" s="23">
        <f t="shared" si="1"/>
        <v>0.11</v>
      </c>
      <c r="X6" s="23">
        <f t="shared" si="1"/>
        <v>1081.82</v>
      </c>
      <c r="Y6" s="27">
        <f t="shared" ref="Y6:AH6" si="2">IF(Y7="",NA(),Y7)</f>
        <v>97.34</v>
      </c>
      <c r="Z6" s="27">
        <f t="shared" si="2"/>
        <v>97.19</v>
      </c>
      <c r="AA6" s="27">
        <f t="shared" si="2"/>
        <v>96.52</v>
      </c>
      <c r="AB6" s="27">
        <f t="shared" si="2"/>
        <v>97.03</v>
      </c>
      <c r="AC6" s="27">
        <f t="shared" si="2"/>
        <v>99.66</v>
      </c>
      <c r="AD6" s="23" t="e">
        <f t="shared" si="2"/>
        <v>#N/A</v>
      </c>
      <c r="AE6" s="23" t="e">
        <f t="shared" si="2"/>
        <v>#N/A</v>
      </c>
      <c r="AF6" s="23" t="e">
        <f t="shared" si="2"/>
        <v>#N/A</v>
      </c>
      <c r="AG6" s="23" t="e">
        <f t="shared" si="2"/>
        <v>#N/A</v>
      </c>
      <c r="AH6" s="23" t="e">
        <f t="shared" si="2"/>
        <v>#N/A</v>
      </c>
      <c r="AI6" s="23" t="str">
        <f>IF(AI7="","",IF(AI7="-","【-】","【"&amp;SUBSTITUTE(TEXT(AI7,"#,##0.00"),"-","△")&amp;"】"))</f>
        <v/>
      </c>
      <c r="AJ6" s="23" t="e">
        <f t="shared" ref="AJ6:AS6" si="3">IF(AJ7="",NA(),AJ7)</f>
        <v>#N/A</v>
      </c>
      <c r="AK6" s="23" t="e">
        <f t="shared" si="3"/>
        <v>#N/A</v>
      </c>
      <c r="AL6" s="23" t="e">
        <f t="shared" si="3"/>
        <v>#N/A</v>
      </c>
      <c r="AM6" s="23" t="e">
        <f t="shared" si="3"/>
        <v>#N/A</v>
      </c>
      <c r="AN6" s="23" t="e">
        <f t="shared" si="3"/>
        <v>#N/A</v>
      </c>
      <c r="AO6" s="23" t="e">
        <f t="shared" si="3"/>
        <v>#N/A</v>
      </c>
      <c r="AP6" s="23" t="e">
        <f t="shared" si="3"/>
        <v>#N/A</v>
      </c>
      <c r="AQ6" s="23" t="e">
        <f t="shared" si="3"/>
        <v>#N/A</v>
      </c>
      <c r="AR6" s="23" t="e">
        <f t="shared" si="3"/>
        <v>#N/A</v>
      </c>
      <c r="AS6" s="23" t="e">
        <f t="shared" si="3"/>
        <v>#N/A</v>
      </c>
      <c r="AT6" s="23" t="str">
        <f>IF(AT7="","",IF(AT7="-","【-】","【"&amp;SUBSTITUTE(TEXT(AT7,"#,##0.00"),"-","△")&amp;"】"))</f>
        <v/>
      </c>
      <c r="AU6" s="23" t="e">
        <f t="shared" ref="AU6:BD6" si="4">IF(AU7="",NA(),AU7)</f>
        <v>#N/A</v>
      </c>
      <c r="AV6" s="23" t="e">
        <f t="shared" si="4"/>
        <v>#N/A</v>
      </c>
      <c r="AW6" s="23" t="e">
        <f t="shared" si="4"/>
        <v>#N/A</v>
      </c>
      <c r="AX6" s="23" t="e">
        <f t="shared" si="4"/>
        <v>#N/A</v>
      </c>
      <c r="AY6" s="23" t="e">
        <f t="shared" si="4"/>
        <v>#N/A</v>
      </c>
      <c r="AZ6" s="23" t="e">
        <f t="shared" si="4"/>
        <v>#N/A</v>
      </c>
      <c r="BA6" s="23" t="e">
        <f t="shared" si="4"/>
        <v>#N/A</v>
      </c>
      <c r="BB6" s="23" t="e">
        <f t="shared" si="4"/>
        <v>#N/A</v>
      </c>
      <c r="BC6" s="23" t="e">
        <f t="shared" si="4"/>
        <v>#N/A</v>
      </c>
      <c r="BD6" s="23" t="e">
        <f t="shared" si="4"/>
        <v>#N/A</v>
      </c>
      <c r="BE6" s="23" t="str">
        <f>IF(BE7="","",IF(BE7="-","【-】","【"&amp;SUBSTITUTE(TEXT(BE7,"#,##0.00"),"-","△")&amp;"】"))</f>
        <v/>
      </c>
      <c r="BF6" s="23">
        <f t="shared" ref="BF6:BO6" si="5">IF(BF7="",NA(),BF7)</f>
        <v>0</v>
      </c>
      <c r="BG6" s="23">
        <f t="shared" si="5"/>
        <v>0</v>
      </c>
      <c r="BH6" s="23">
        <f t="shared" si="5"/>
        <v>0</v>
      </c>
      <c r="BI6" s="23">
        <f t="shared" si="5"/>
        <v>0</v>
      </c>
      <c r="BJ6" s="23">
        <f t="shared" si="5"/>
        <v>0</v>
      </c>
      <c r="BK6" s="27">
        <f t="shared" si="5"/>
        <v>1206.79</v>
      </c>
      <c r="BL6" s="27">
        <f t="shared" si="5"/>
        <v>1258.43</v>
      </c>
      <c r="BM6" s="27">
        <f t="shared" si="5"/>
        <v>1163.75</v>
      </c>
      <c r="BN6" s="27">
        <f t="shared" si="5"/>
        <v>1195.47</v>
      </c>
      <c r="BO6" s="27">
        <f t="shared" si="5"/>
        <v>1168.69</v>
      </c>
      <c r="BP6" s="23" t="str">
        <f>IF(BP7="","",IF(BP7="-","【-】","【"&amp;SUBSTITUTE(TEXT(BP7,"#,##0.00"),"-","△")&amp;"】"))</f>
        <v>【1,156.82】</v>
      </c>
      <c r="BQ6" s="27">
        <f t="shared" ref="BQ6:BZ6" si="6">IF(BQ7="",NA(),BQ7)</f>
        <v>82.95</v>
      </c>
      <c r="BR6" s="27">
        <f t="shared" si="6"/>
        <v>81.09</v>
      </c>
      <c r="BS6" s="27">
        <f t="shared" si="6"/>
        <v>83.53</v>
      </c>
      <c r="BT6" s="27">
        <f t="shared" si="6"/>
        <v>79.11</v>
      </c>
      <c r="BU6" s="27">
        <f t="shared" si="6"/>
        <v>75.260000000000005</v>
      </c>
      <c r="BV6" s="27">
        <f t="shared" si="6"/>
        <v>71.84</v>
      </c>
      <c r="BW6" s="27">
        <f t="shared" si="6"/>
        <v>73.36</v>
      </c>
      <c r="BX6" s="27">
        <f t="shared" si="6"/>
        <v>72.599999999999994</v>
      </c>
      <c r="BY6" s="27">
        <f t="shared" si="6"/>
        <v>69.430000000000007</v>
      </c>
      <c r="BZ6" s="27">
        <f t="shared" si="6"/>
        <v>70.709999999999994</v>
      </c>
      <c r="CA6" s="23" t="str">
        <f>IF(CA7="","",IF(CA7="-","【-】","【"&amp;SUBSTITUTE(TEXT(CA7,"#,##0.00"),"-","△")&amp;"】"))</f>
        <v>【75.33】</v>
      </c>
      <c r="CB6" s="27">
        <f t="shared" ref="CB6:CK6" si="7">IF(CB7="",NA(),CB7)</f>
        <v>238.49</v>
      </c>
      <c r="CC6" s="27">
        <f t="shared" si="7"/>
        <v>244.52</v>
      </c>
      <c r="CD6" s="27">
        <f t="shared" si="7"/>
        <v>241.29</v>
      </c>
      <c r="CE6" s="27">
        <f t="shared" si="7"/>
        <v>256.01</v>
      </c>
      <c r="CF6" s="27">
        <f t="shared" si="7"/>
        <v>259.43</v>
      </c>
      <c r="CG6" s="27">
        <f t="shared" si="7"/>
        <v>228.47</v>
      </c>
      <c r="CH6" s="27">
        <f t="shared" si="7"/>
        <v>224.88</v>
      </c>
      <c r="CI6" s="27">
        <f t="shared" si="7"/>
        <v>228.64</v>
      </c>
      <c r="CJ6" s="27">
        <f t="shared" si="7"/>
        <v>239.46</v>
      </c>
      <c r="CK6" s="27">
        <f t="shared" si="7"/>
        <v>233.15</v>
      </c>
      <c r="CL6" s="23" t="str">
        <f>IF(CL7="","",IF(CL7="-","【-】","【"&amp;SUBSTITUTE(TEXT(CL7,"#,##0.00"),"-","△")&amp;"】"))</f>
        <v>【215.73】</v>
      </c>
      <c r="CM6" s="27" t="str">
        <f t="shared" ref="CM6:CV6" si="8">IF(CM7="",NA(),CM7)</f>
        <v>-</v>
      </c>
      <c r="CN6" s="27" t="str">
        <f t="shared" si="8"/>
        <v>-</v>
      </c>
      <c r="CO6" s="27" t="str">
        <f t="shared" si="8"/>
        <v>-</v>
      </c>
      <c r="CP6" s="27" t="str">
        <f t="shared" si="8"/>
        <v>-</v>
      </c>
      <c r="CQ6" s="27" t="str">
        <f t="shared" si="8"/>
        <v>-</v>
      </c>
      <c r="CR6" s="27">
        <f t="shared" si="8"/>
        <v>42.47</v>
      </c>
      <c r="CS6" s="27">
        <f t="shared" si="8"/>
        <v>42.4</v>
      </c>
      <c r="CT6" s="27">
        <f t="shared" si="8"/>
        <v>42.28</v>
      </c>
      <c r="CU6" s="27">
        <f t="shared" si="8"/>
        <v>41.06</v>
      </c>
      <c r="CV6" s="27">
        <f t="shared" si="8"/>
        <v>42.09</v>
      </c>
      <c r="CW6" s="23" t="str">
        <f>IF(CW7="","",IF(CW7="-","【-】","【"&amp;SUBSTITUTE(TEXT(CW7,"#,##0.00"),"-","△")&amp;"】"))</f>
        <v>【43.28】</v>
      </c>
      <c r="CX6" s="27">
        <f t="shared" ref="CX6:DG6" si="9">IF(CX7="",NA(),CX7)</f>
        <v>81.88</v>
      </c>
      <c r="CY6" s="27">
        <f t="shared" si="9"/>
        <v>80.62</v>
      </c>
      <c r="CZ6" s="27">
        <f t="shared" si="9"/>
        <v>81.45</v>
      </c>
      <c r="DA6" s="27">
        <f t="shared" si="9"/>
        <v>82.11</v>
      </c>
      <c r="DB6" s="27">
        <f t="shared" si="9"/>
        <v>80.67</v>
      </c>
      <c r="DC6" s="27">
        <f t="shared" si="9"/>
        <v>83.75</v>
      </c>
      <c r="DD6" s="27">
        <f t="shared" si="9"/>
        <v>84.19</v>
      </c>
      <c r="DE6" s="27">
        <f t="shared" si="9"/>
        <v>84.34</v>
      </c>
      <c r="DF6" s="27">
        <f t="shared" si="9"/>
        <v>84.34</v>
      </c>
      <c r="DG6" s="27">
        <f t="shared" si="9"/>
        <v>84.73</v>
      </c>
      <c r="DH6" s="23" t="str">
        <f>IF(DH7="","",IF(DH7="-","【-】","【"&amp;SUBSTITUTE(TEXT(DH7,"#,##0.00"),"-","△")&amp;"】"))</f>
        <v>【86.21】</v>
      </c>
      <c r="DI6" s="23" t="e">
        <f t="shared" ref="DI6:DR6" si="10">IF(DI7="",NA(),DI7)</f>
        <v>#N/A</v>
      </c>
      <c r="DJ6" s="23" t="e">
        <f t="shared" si="10"/>
        <v>#N/A</v>
      </c>
      <c r="DK6" s="23" t="e">
        <f t="shared" si="10"/>
        <v>#N/A</v>
      </c>
      <c r="DL6" s="23" t="e">
        <f t="shared" si="10"/>
        <v>#N/A</v>
      </c>
      <c r="DM6" s="23" t="e">
        <f t="shared" si="10"/>
        <v>#N/A</v>
      </c>
      <c r="DN6" s="23" t="e">
        <f t="shared" si="10"/>
        <v>#N/A</v>
      </c>
      <c r="DO6" s="23" t="e">
        <f t="shared" si="10"/>
        <v>#N/A</v>
      </c>
      <c r="DP6" s="23" t="e">
        <f t="shared" si="10"/>
        <v>#N/A</v>
      </c>
      <c r="DQ6" s="23" t="e">
        <f t="shared" si="10"/>
        <v>#N/A</v>
      </c>
      <c r="DR6" s="23" t="e">
        <f t="shared" si="10"/>
        <v>#N/A</v>
      </c>
      <c r="DS6" s="23" t="str">
        <f>IF(DS7="","",IF(DS7="-","【-】","【"&amp;SUBSTITUTE(TEXT(DS7,"#,##0.00"),"-","△")&amp;"】"))</f>
        <v/>
      </c>
      <c r="DT6" s="23" t="e">
        <f t="shared" ref="DT6:EC6" si="11">IF(DT7="",NA(),DT7)</f>
        <v>#N/A</v>
      </c>
      <c r="DU6" s="23" t="e">
        <f t="shared" si="11"/>
        <v>#N/A</v>
      </c>
      <c r="DV6" s="23" t="e">
        <f t="shared" si="11"/>
        <v>#N/A</v>
      </c>
      <c r="DW6" s="23" t="e">
        <f t="shared" si="11"/>
        <v>#N/A</v>
      </c>
      <c r="DX6" s="23" t="e">
        <f t="shared" si="11"/>
        <v>#N/A</v>
      </c>
      <c r="DY6" s="23" t="e">
        <f t="shared" si="11"/>
        <v>#N/A</v>
      </c>
      <c r="DZ6" s="23" t="e">
        <f t="shared" si="11"/>
        <v>#N/A</v>
      </c>
      <c r="EA6" s="23" t="e">
        <f t="shared" si="11"/>
        <v>#N/A</v>
      </c>
      <c r="EB6" s="23" t="e">
        <f t="shared" si="11"/>
        <v>#N/A</v>
      </c>
      <c r="EC6" s="23" t="e">
        <f t="shared" si="11"/>
        <v>#N/A</v>
      </c>
      <c r="ED6" s="23" t="str">
        <f>IF(ED7="","",IF(ED7="-","【-】","【"&amp;SUBSTITUTE(TEXT(ED7,"#,##0.00"),"-","△")&amp;"】"))</f>
        <v/>
      </c>
      <c r="EE6" s="23">
        <f t="shared" ref="EE6:EN6" si="12">IF(EE7="",NA(),EE7)</f>
        <v>0</v>
      </c>
      <c r="EF6" s="23">
        <f t="shared" si="12"/>
        <v>0</v>
      </c>
      <c r="EG6" s="23">
        <f t="shared" si="12"/>
        <v>0</v>
      </c>
      <c r="EH6" s="23">
        <f t="shared" si="12"/>
        <v>0</v>
      </c>
      <c r="EI6" s="23">
        <f t="shared" si="12"/>
        <v>0</v>
      </c>
      <c r="EJ6" s="27">
        <f t="shared" si="12"/>
        <v>0.36</v>
      </c>
      <c r="EK6" s="27">
        <f t="shared" si="12"/>
        <v>0.39</v>
      </c>
      <c r="EL6" s="27">
        <f t="shared" si="12"/>
        <v>0.1</v>
      </c>
      <c r="EM6" s="27">
        <f t="shared" si="12"/>
        <v>0.08</v>
      </c>
      <c r="EN6" s="27">
        <f t="shared" si="12"/>
        <v>0.06</v>
      </c>
      <c r="EO6" s="23" t="str">
        <f>IF(EO7="","",IF(EO7="-","【-】","【"&amp;SUBSTITUTE(TEXT(EO7,"#,##0.00"),"-","△")&amp;"】"))</f>
        <v>【0.11】</v>
      </c>
    </row>
    <row r="7" spans="1:145" s="13" customFormat="1" x14ac:dyDescent="0.2">
      <c r="A7" s="14"/>
      <c r="B7" s="20">
        <v>2023</v>
      </c>
      <c r="C7" s="20">
        <v>192121</v>
      </c>
      <c r="D7" s="20">
        <v>47</v>
      </c>
      <c r="E7" s="20">
        <v>17</v>
      </c>
      <c r="F7" s="20">
        <v>4</v>
      </c>
      <c r="G7" s="20">
        <v>0</v>
      </c>
      <c r="H7" s="20" t="s">
        <v>81</v>
      </c>
      <c r="I7" s="20" t="s">
        <v>98</v>
      </c>
      <c r="J7" s="20" t="s">
        <v>99</v>
      </c>
      <c r="K7" s="20" t="s">
        <v>16</v>
      </c>
      <c r="L7" s="20" t="s">
        <v>100</v>
      </c>
      <c r="M7" s="20" t="s">
        <v>101</v>
      </c>
      <c r="N7" s="24" t="s">
        <v>40</v>
      </c>
      <c r="O7" s="24" t="s">
        <v>102</v>
      </c>
      <c r="P7" s="24">
        <v>0.55000000000000004</v>
      </c>
      <c r="Q7" s="24">
        <v>98.48</v>
      </c>
      <c r="R7" s="24">
        <v>2860</v>
      </c>
      <c r="S7" s="24">
        <v>21637</v>
      </c>
      <c r="T7" s="24">
        <v>201.92</v>
      </c>
      <c r="U7" s="24">
        <v>107.16</v>
      </c>
      <c r="V7" s="24">
        <v>119</v>
      </c>
      <c r="W7" s="24">
        <v>0.11</v>
      </c>
      <c r="X7" s="24">
        <v>1081.82</v>
      </c>
      <c r="Y7" s="24">
        <v>97.34</v>
      </c>
      <c r="Z7" s="24">
        <v>97.19</v>
      </c>
      <c r="AA7" s="24">
        <v>96.52</v>
      </c>
      <c r="AB7" s="24">
        <v>97.03</v>
      </c>
      <c r="AC7" s="24">
        <v>99.66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82.95</v>
      </c>
      <c r="BR7" s="24">
        <v>81.09</v>
      </c>
      <c r="BS7" s="24">
        <v>83.53</v>
      </c>
      <c r="BT7" s="24">
        <v>79.11</v>
      </c>
      <c r="BU7" s="24">
        <v>75.260000000000005</v>
      </c>
      <c r="BV7" s="24">
        <v>71.84</v>
      </c>
      <c r="BW7" s="24">
        <v>73.36</v>
      </c>
      <c r="BX7" s="24">
        <v>72.599999999999994</v>
      </c>
      <c r="BY7" s="24">
        <v>69.430000000000007</v>
      </c>
      <c r="BZ7" s="24">
        <v>70.709999999999994</v>
      </c>
      <c r="CA7" s="24">
        <v>75.33</v>
      </c>
      <c r="CB7" s="24">
        <v>238.49</v>
      </c>
      <c r="CC7" s="24">
        <v>244.52</v>
      </c>
      <c r="CD7" s="24">
        <v>241.29</v>
      </c>
      <c r="CE7" s="24">
        <v>256.01</v>
      </c>
      <c r="CF7" s="24">
        <v>259.43</v>
      </c>
      <c r="CG7" s="24">
        <v>228.47</v>
      </c>
      <c r="CH7" s="24">
        <v>224.88</v>
      </c>
      <c r="CI7" s="24">
        <v>228.64</v>
      </c>
      <c r="CJ7" s="24">
        <v>239.46</v>
      </c>
      <c r="CK7" s="24">
        <v>233.15</v>
      </c>
      <c r="CL7" s="24">
        <v>215.73</v>
      </c>
      <c r="CM7" s="24" t="s">
        <v>40</v>
      </c>
      <c r="CN7" s="24" t="s">
        <v>40</v>
      </c>
      <c r="CO7" s="24" t="s">
        <v>40</v>
      </c>
      <c r="CP7" s="24" t="s">
        <v>40</v>
      </c>
      <c r="CQ7" s="24" t="s">
        <v>40</v>
      </c>
      <c r="CR7" s="24">
        <v>42.47</v>
      </c>
      <c r="CS7" s="24">
        <v>42.4</v>
      </c>
      <c r="CT7" s="24">
        <v>42.28</v>
      </c>
      <c r="CU7" s="24">
        <v>41.06</v>
      </c>
      <c r="CV7" s="24">
        <v>42.09</v>
      </c>
      <c r="CW7" s="24">
        <v>43.28</v>
      </c>
      <c r="CX7" s="24">
        <v>81.88</v>
      </c>
      <c r="CY7" s="24">
        <v>80.62</v>
      </c>
      <c r="CZ7" s="24">
        <v>81.45</v>
      </c>
      <c r="DA7" s="24">
        <v>82.11</v>
      </c>
      <c r="DB7" s="24">
        <v>80.67</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5" x14ac:dyDescent="0.2">
      <c r="B11">
        <v>22</v>
      </c>
      <c r="C11">
        <v>21</v>
      </c>
      <c r="D11">
        <v>20</v>
      </c>
      <c r="E11">
        <v>19</v>
      </c>
      <c r="F11">
        <v>18</v>
      </c>
      <c r="G11" t="s">
        <v>108</v>
      </c>
    </row>
    <row r="12" spans="1:145" x14ac:dyDescent="0.2">
      <c r="B12">
        <v>1</v>
      </c>
      <c r="C12">
        <v>1</v>
      </c>
      <c r="D12">
        <v>2</v>
      </c>
      <c r="E12">
        <v>3</v>
      </c>
      <c r="F12">
        <v>4</v>
      </c>
      <c r="G12" t="s">
        <v>109</v>
      </c>
    </row>
    <row r="13" spans="1:145" x14ac:dyDescent="0.2">
      <c r="B13" t="s">
        <v>110</v>
      </c>
      <c r="C13" t="s">
        <v>112</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山梨県</cp:lastModifiedBy>
  <dcterms:created xsi:type="dcterms:W3CDTF">2024-12-19T01:40:35Z</dcterms:created>
  <dcterms:modified xsi:type="dcterms:W3CDTF">2025-02-18T01:57:46Z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2025-01-30T06:34:29Z</vt:filetime>
  </property>
</Properties>
</file>