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3法非適用簡水\11上野原市\"/>
    </mc:Choice>
  </mc:AlternateContent>
  <xr:revisionPtr revIDLastSave="0" documentId="13_ncr:1_{3A3AF2DC-BC94-45AB-A692-39E1E25716B4}" xr6:coauthVersionLast="47" xr6:coauthVersionMax="47" xr10:uidLastSave="{00000000-0000-0000-0000-000000000000}"/>
  <workbookProtection workbookAlgorithmName="SHA-512" workbookHashValue="V6of7GIEnox0bHCxxkJNlrudHiiyCD5hX10PQMpPMAyYD33VS+bBJYb++7Z4rFtTjoLpqetwXO6qb37/Vr360w==" workbookSaltValue="z2wGwdJseBPDK5C1c4TbxQ==" workbookSpinCount="100000" lockStructure="1"/>
  <bookViews>
    <workbookView xWindow="22932" yWindow="-1980" windowWidth="30936" windowHeight="167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BB10" i="4"/>
  <c r="AT10" i="4"/>
  <c r="AL10" i="4"/>
  <c r="P10" i="4"/>
  <c r="AD8" i="4"/>
  <c r="W8" i="4"/>
  <c r="P8" i="4"/>
  <c r="I8" i="4"/>
  <c r="B8" i="4"/>
  <c r="B6" i="4"/>
</calcChain>
</file>

<file path=xl/sharedStrings.xml><?xml version="1.0" encoding="utf-8"?>
<sst xmlns="http://schemas.openxmlformats.org/spreadsheetml/2006/main" count="233" uniqueCount="121">
  <si>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</si>
  <si>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</si>
  <si>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</si>
  <si>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</si>
  <si>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</si>
  <si>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</si>
  <si>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</si>
  <si>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</si>
  <si>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</si>
  <si>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</si>
  <si>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</si>
  <si>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</si>
  <si>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</si>
  <si>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</si>
  <si>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</si>
  <si>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</si>
  <si>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</si>
  <si>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</si>
  <si>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</si>
  <si>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</si>
  <si>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</si>
  <si>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</si>
  <si>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</si>
  <si>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</si>
  <si>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</si>
  <si>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</si>
  <si>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</si>
  <si>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</si>
  <si>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</si>
  <si>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</si>
  <si>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</si>
  <si>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</si>
  <si>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</si>
  <si>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</si>
  <si>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</si>
  <si>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</si>
  <si>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</si>
  <si>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</si>
  <si>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</si>
  <si>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</si>
  <si>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</si>
  <si>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</si>
  <si>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</si>
  <si>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</si>
  <si>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</si>
  <si>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</si>
  <si>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</si>
  <si>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</si>
  <si>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</si>
  <si>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</si>
  <si>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</si>
  <si>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</si>
  <si>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</si>
  <si>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</si>
  <si>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</si>
  <si>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</si>
  <si>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</si>
  <si>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</si>
  <si>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</si>
  <si>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</si>
  <si>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</si>
  <si>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</si>
  <si>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</si>
  <si>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</si>
  <si>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</si>
  <si>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</si>
  <si>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</si>
  <si>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</si>
  <si>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</si>
  <si>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</si>
  <si>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</si>
  <si>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</si>
  <si>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</si>
  <si>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</si>
  <si>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</si>
  <si>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</si>
  <si>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</si>
  <si>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</si>
  <si>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</si>
  <si>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</si>
  <si>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</si>
  <si>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</si>
  <si>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</si>
  <si>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</si>
  <si>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</si>
  <si>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</si>
  <si>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</si>
  <si>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</si>
  <si>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</si>
  <si>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</si>
  <si>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</si>
  <si>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</si>
  <si>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</si>
  <si>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</si>
  <si>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</si>
  <si>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</si>
  <si>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</si>
  <si>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上野原市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</si>
  <si>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</si>
  <si>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</si>
  <si>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</si>
  <si>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</si>
  <si>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</si>
  <si>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</si>
  <si>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</si>
  <si>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</si>
  <si>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</si>
  <si>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</si>
  <si>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</si>
  <si>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</si>
  <si>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</si>
  <si>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</si>
  <si>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</si>
  <si>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</si>
  <si>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</si>
  <si>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</si>
  <si>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</si>
  <si>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</si>
  <si>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　収益的収支比率は、ここ数年100％前後で推移しており、令和５年度は約115％となった。数値として見ると類似団体及び全国平均と比較して経営状況は良好であると言えるが、その収益については、一般会計からの繰入金などの料金収入以外が頼りとなっている。一方、令和元年度から令和５年度までに段階的に料金改定を行ったことで、財源に占める一般会計からの繰入金の割合は減少し、料金回収率が増加しているが、さらなる経費の削減や適正な料金収入の確保など経営改善が必要である。</t>
    <rPh sb="28" eb="30">
      <t>レイワ</t>
    </rPh>
    <rPh sb="31" eb="33">
      <t>ネンド</t>
    </rPh>
    <rPh sb="34" eb="35">
      <t>ヤク</t>
    </rPh>
    <rPh sb="132" eb="134">
      <t>レイワ</t>
    </rPh>
    <rPh sb="135" eb="137">
      <t>ネンド</t>
    </rPh>
    <phoneticPr fontId="17"/>
  </si>
  <si>
    <t>　現状、アセットマネジメントや中長期的な修繕計画を策定していないため、老朽化した施設の計画的な更新が図れていない。
　また、老朽化している配水管も多くあることから漏水対策や原因の特定が必要となるため、厳しい経営状況の中、今後は、ますます施設の維持管理費用が増大していくことが予想される。</t>
  </si>
  <si>
    <t>　令和元年度から令和５年度までに料金改定を行ったことにより経営状況は改善する一方で、施設の維持管理費用等が増大することが見込まれるので、さらなる経営状況の改善が必要である。</t>
    <rPh sb="1" eb="3">
      <t>レイワ</t>
    </rPh>
    <rPh sb="3" eb="6">
      <t>ガン</t>
    </rPh>
    <rPh sb="8" eb="10">
      <t>レイワ</t>
    </rPh>
    <rPh sb="11" eb="13">
      <t>ネンド</t>
    </rPh>
    <rPh sb="16" eb="18">
      <t>リョウキン</t>
    </rPh>
    <rPh sb="18" eb="20">
      <t>カイテイ</t>
    </rPh>
    <rPh sb="21" eb="22">
      <t>オコナ</t>
    </rPh>
    <rPh sb="29" eb="34">
      <t>ケイエイジ</t>
    </rPh>
    <rPh sb="34" eb="36">
      <t>カイゼン</t>
    </rPh>
    <rPh sb="38" eb="40">
      <t>イッポウ</t>
    </rPh>
    <rPh sb="42" eb="44">
      <t>シセツ</t>
    </rPh>
    <rPh sb="45" eb="51">
      <t>イジカンリ</t>
    </rPh>
    <rPh sb="51" eb="52">
      <t>トウ</t>
    </rPh>
    <rPh sb="53" eb="55">
      <t>ゾウダイ</t>
    </rPh>
    <rPh sb="60" eb="62">
      <t>ミコ</t>
    </rPh>
    <rPh sb="72" eb="77">
      <t>ケイエイジ</t>
    </rPh>
    <rPh sb="77" eb="79">
      <t>カイゼン</t>
    </rPh>
    <rPh sb="80" eb="82">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</si>
</sst>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64-41B4-8C2C-1250144A1D3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C364-41B4-8C2C-1250144A1D3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103.61</c:v>
                </c:pt>
                <c:pt idx="1">
                  <c:v>107.97</c:v>
                </c:pt>
                <c:pt idx="2">
                  <c:v>97.8</c:v>
                </c:pt>
                <c:pt idx="3">
                  <c:v>98.6</c:v>
                </c:pt>
                <c:pt idx="4">
                  <c:v>115.54</c:v>
                </c:pt>
              </c:numCache>
            </c:numRef>
          </c:val>
          <c:extLst>
            <c:ext xmlns:c16="http://schemas.microsoft.com/office/drawing/2014/chart" uri="{C3380CC4-5D6E-409C-BE32-E72D297353CC}">
              <c16:uniqueId val="{00000000-3315-4C93-9603-1534307FF44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315-4C93-9603-1534307FF44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1C-4414-BFD0-4B83183C41D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1C-4414-BFD0-4B83183C41D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C5-4682-9178-0DE8B92D432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C5-4682-9178-0DE8B92D432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37-4091-9BAA-F2951D9F48E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7-4091-9BAA-F2951D9F48E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F1-4140-BF83-35A03D3C67E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F1-4140-BF83-35A03D3C67E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84.02</c:v>
                </c:pt>
                <c:pt idx="1">
                  <c:v>92.04</c:v>
                </c:pt>
                <c:pt idx="2">
                  <c:v>79.37</c:v>
                </c:pt>
                <c:pt idx="3">
                  <c:v>104.42</c:v>
                </c:pt>
                <c:pt idx="4">
                  <c:v>156.16</c:v>
                </c:pt>
              </c:numCache>
            </c:numRef>
          </c:val>
          <c:extLst>
            <c:ext xmlns:c16="http://schemas.microsoft.com/office/drawing/2014/chart" uri="{C3380CC4-5D6E-409C-BE32-E72D297353CC}">
              <c16:uniqueId val="{00000000-6A69-434F-8181-E4819281317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6A69-434F-8181-E4819281317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53.93</c:v>
                </c:pt>
                <c:pt idx="1">
                  <c:v>69.91</c:v>
                </c:pt>
                <c:pt idx="2">
                  <c:v>77.88</c:v>
                </c:pt>
                <c:pt idx="3">
                  <c:v>77.63</c:v>
                </c:pt>
                <c:pt idx="4">
                  <c:v>89.87</c:v>
                </c:pt>
              </c:numCache>
            </c:numRef>
          </c:val>
          <c:extLst>
            <c:ext xmlns:c16="http://schemas.microsoft.com/office/drawing/2014/chart" uri="{C3380CC4-5D6E-409C-BE32-E72D297353CC}">
              <c16:uniqueId val="{00000000-73FA-4C68-A248-07C0FBC2A05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73FA-4C68-A248-07C0FBC2A05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171.06</c:v>
                </c:pt>
                <c:pt idx="1">
                  <c:v>138.66</c:v>
                </c:pt>
                <c:pt idx="2">
                  <c:v>167.64</c:v>
                </c:pt>
                <c:pt idx="3">
                  <c:v>174.4</c:v>
                </c:pt>
                <c:pt idx="4">
                  <c:v>173.2</c:v>
                </c:pt>
              </c:numCache>
            </c:numRef>
          </c:val>
          <c:extLst>
            <c:ext xmlns:c16="http://schemas.microsoft.com/office/drawing/2014/chart" uri="{C3380CC4-5D6E-409C-BE32-E72D297353CC}">
              <c16:uniqueId val="{00000000-A553-4A5D-B39C-BEF97F387A9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A553-4A5D-B39C-BEF97F387A9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65.2</c:v>
                </c:pt>
                <c:pt idx="1">
                  <c:v>65.66</c:v>
                </c:pt>
                <c:pt idx="2">
                  <c:v>64.83</c:v>
                </c:pt>
                <c:pt idx="3">
                  <c:v>64.680000000000007</c:v>
                </c:pt>
                <c:pt idx="4">
                  <c:v>64.41</c:v>
                </c:pt>
              </c:numCache>
            </c:numRef>
          </c:val>
          <c:extLst>
            <c:ext xmlns:c16="http://schemas.microsoft.com/office/drawing/2014/chart" uri="{C3380CC4-5D6E-409C-BE32-E72D297353CC}">
              <c16:uniqueId val="{00000000-CBA1-4F48-B76C-2C6ACFA40B5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CBA1-4F48-B76C-2C6ACFA40B5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62.76</c:v>
                </c:pt>
                <c:pt idx="1">
                  <c:v>62.21</c:v>
                </c:pt>
                <c:pt idx="2">
                  <c:v>61.91</c:v>
                </c:pt>
                <c:pt idx="3">
                  <c:v>60.28</c:v>
                </c:pt>
                <c:pt idx="4">
                  <c:v>59.36</c:v>
                </c:pt>
              </c:numCache>
            </c:numRef>
          </c:val>
          <c:extLst>
            <c:ext xmlns:c16="http://schemas.microsoft.com/office/drawing/2014/chart" uri="{C3380CC4-5D6E-409C-BE32-E72D297353CC}">
              <c16:uniqueId val="{00000000-CD9F-4497-ABB2-26BE65F5932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CD9F-4497-ABB2-26BE65F5932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3" t="str">
        <f>データ!H6</f>
        <v>山梨県　上野原市</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2"/>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56" t="s">
        <v>9</v>
      </c>
      <c r="BM7" s="57"/>
      <c r="BN7" s="57"/>
      <c r="BO7" s="57"/>
      <c r="BP7" s="57"/>
      <c r="BQ7" s="57"/>
      <c r="BR7" s="57"/>
      <c r="BS7" s="57"/>
      <c r="BT7" s="57"/>
      <c r="BU7" s="57"/>
      <c r="BV7" s="57"/>
      <c r="BW7" s="57"/>
      <c r="BX7" s="57"/>
      <c r="BY7" s="58"/>
    </row>
    <row r="8" spans="1:78" ht="18.75" customHeight="1" x14ac:dyDescent="0.2">
      <c r="A8" s="2"/>
      <c r="B8" s="59" t="str">
        <f>データ!$I$6</f>
        <v>法非適用</v>
      </c>
      <c r="C8" s="59"/>
      <c r="D8" s="59"/>
      <c r="E8" s="59"/>
      <c r="F8" s="59"/>
      <c r="G8" s="59"/>
      <c r="H8" s="59"/>
      <c r="I8" s="59" t="str">
        <f>データ!$J$6</f>
        <v>水道事業</v>
      </c>
      <c r="J8" s="59"/>
      <c r="K8" s="59"/>
      <c r="L8" s="59"/>
      <c r="M8" s="59"/>
      <c r="N8" s="59"/>
      <c r="O8" s="59"/>
      <c r="P8" s="59" t="str">
        <f>データ!$K$6</f>
        <v>簡易水道事業</v>
      </c>
      <c r="Q8" s="59"/>
      <c r="R8" s="59"/>
      <c r="S8" s="59"/>
      <c r="T8" s="59"/>
      <c r="U8" s="59"/>
      <c r="V8" s="59"/>
      <c r="W8" s="59" t="str">
        <f>データ!$L$6</f>
        <v>D3</v>
      </c>
      <c r="X8" s="59"/>
      <c r="Y8" s="59"/>
      <c r="Z8" s="59"/>
      <c r="AA8" s="59"/>
      <c r="AB8" s="59"/>
      <c r="AC8" s="59"/>
      <c r="AD8" s="59" t="str">
        <f>データ!$M$6</f>
        <v>非設置</v>
      </c>
      <c r="AE8" s="59"/>
      <c r="AF8" s="59"/>
      <c r="AG8" s="59"/>
      <c r="AH8" s="59"/>
      <c r="AI8" s="59"/>
      <c r="AJ8" s="59"/>
      <c r="AK8" s="2"/>
      <c r="AL8" s="48">
        <f>データ!$R$6</f>
        <v>21637</v>
      </c>
      <c r="AM8" s="48"/>
      <c r="AN8" s="48"/>
      <c r="AO8" s="48"/>
      <c r="AP8" s="48"/>
      <c r="AQ8" s="48"/>
      <c r="AR8" s="48"/>
      <c r="AS8" s="48"/>
      <c r="AT8" s="38">
        <f>データ!$S$6</f>
        <v>170.57</v>
      </c>
      <c r="AU8" s="38"/>
      <c r="AV8" s="38"/>
      <c r="AW8" s="38"/>
      <c r="AX8" s="38"/>
      <c r="AY8" s="38"/>
      <c r="AZ8" s="38"/>
      <c r="BA8" s="38"/>
      <c r="BB8" s="38">
        <f>データ!$T$6</f>
        <v>126.85</v>
      </c>
      <c r="BC8" s="38"/>
      <c r="BD8" s="38"/>
      <c r="BE8" s="38"/>
      <c r="BF8" s="38"/>
      <c r="BG8" s="38"/>
      <c r="BH8" s="38"/>
      <c r="BI8" s="38"/>
      <c r="BJ8" s="3"/>
      <c r="BK8" s="3"/>
      <c r="BL8" s="60" t="s">
        <v>10</v>
      </c>
      <c r="BM8" s="61"/>
      <c r="BN8" s="49" t="s">
        <v>11</v>
      </c>
      <c r="BO8" s="49"/>
      <c r="BP8" s="49"/>
      <c r="BQ8" s="49"/>
      <c r="BR8" s="49"/>
      <c r="BS8" s="49"/>
      <c r="BT8" s="49"/>
      <c r="BU8" s="49"/>
      <c r="BV8" s="49"/>
      <c r="BW8" s="49"/>
      <c r="BX8" s="49"/>
      <c r="BY8" s="5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2"/>
      <c r="AE9" s="2"/>
      <c r="AF9" s="2"/>
      <c r="AG9" s="2"/>
      <c r="AH9" s="3"/>
      <c r="AI9" s="2"/>
      <c r="AJ9" s="2"/>
      <c r="AK9" s="2"/>
      <c r="AL9" s="51" t="s">
        <v>16</v>
      </c>
      <c r="AM9" s="51"/>
      <c r="AN9" s="51"/>
      <c r="AO9" s="51"/>
      <c r="AP9" s="51"/>
      <c r="AQ9" s="51"/>
      <c r="AR9" s="51"/>
      <c r="AS9" s="51"/>
      <c r="AT9" s="51" t="s">
        <v>17</v>
      </c>
      <c r="AU9" s="51"/>
      <c r="AV9" s="51"/>
      <c r="AW9" s="51"/>
      <c r="AX9" s="51"/>
      <c r="AY9" s="51"/>
      <c r="AZ9" s="51"/>
      <c r="BA9" s="51"/>
      <c r="BB9" s="51" t="s">
        <v>18</v>
      </c>
      <c r="BC9" s="51"/>
      <c r="BD9" s="51"/>
      <c r="BE9" s="51"/>
      <c r="BF9" s="51"/>
      <c r="BG9" s="51"/>
      <c r="BH9" s="51"/>
      <c r="BI9" s="51"/>
      <c r="BJ9" s="3"/>
      <c r="BK9" s="3"/>
      <c r="BL9" s="52" t="s">
        <v>19</v>
      </c>
      <c r="BM9" s="53"/>
      <c r="BN9" s="54" t="s">
        <v>20</v>
      </c>
      <c r="BO9" s="54"/>
      <c r="BP9" s="54"/>
      <c r="BQ9" s="54"/>
      <c r="BR9" s="54"/>
      <c r="BS9" s="54"/>
      <c r="BT9" s="54"/>
      <c r="BU9" s="54"/>
      <c r="BV9" s="54"/>
      <c r="BW9" s="54"/>
      <c r="BX9" s="54"/>
      <c r="BY9" s="55"/>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19.3</v>
      </c>
      <c r="Q10" s="38"/>
      <c r="R10" s="38"/>
      <c r="S10" s="38"/>
      <c r="T10" s="38"/>
      <c r="U10" s="38"/>
      <c r="V10" s="38"/>
      <c r="W10" s="48">
        <f>データ!$Q$6</f>
        <v>4257</v>
      </c>
      <c r="X10" s="48"/>
      <c r="Y10" s="48"/>
      <c r="Z10" s="48"/>
      <c r="AA10" s="48"/>
      <c r="AB10" s="48"/>
      <c r="AC10" s="48"/>
      <c r="AD10" s="2"/>
      <c r="AE10" s="2"/>
      <c r="AF10" s="2"/>
      <c r="AG10" s="2"/>
      <c r="AH10" s="2"/>
      <c r="AI10" s="2"/>
      <c r="AJ10" s="2"/>
      <c r="AK10" s="2"/>
      <c r="AL10" s="48">
        <f>データ!$U$6</f>
        <v>4140</v>
      </c>
      <c r="AM10" s="48"/>
      <c r="AN10" s="48"/>
      <c r="AO10" s="48"/>
      <c r="AP10" s="48"/>
      <c r="AQ10" s="48"/>
      <c r="AR10" s="48"/>
      <c r="AS10" s="48"/>
      <c r="AT10" s="38">
        <f>データ!$V$6</f>
        <v>14.7</v>
      </c>
      <c r="AU10" s="38"/>
      <c r="AV10" s="38"/>
      <c r="AW10" s="38"/>
      <c r="AX10" s="38"/>
      <c r="AY10" s="38"/>
      <c r="AZ10" s="38"/>
      <c r="BA10" s="38"/>
      <c r="BB10" s="38">
        <f>データ!$W$6</f>
        <v>281.63</v>
      </c>
      <c r="BC10" s="38"/>
      <c r="BD10" s="38"/>
      <c r="BE10" s="38"/>
      <c r="BF10" s="38"/>
      <c r="BG10" s="38"/>
      <c r="BH10" s="38"/>
      <c r="BI10" s="38"/>
      <c r="BJ10" s="2"/>
      <c r="BK10" s="2"/>
      <c r="BL10" s="39" t="s">
        <v>21</v>
      </c>
      <c r="BM10" s="40"/>
      <c r="BN10" s="41" t="s">
        <v>22</v>
      </c>
      <c r="BO10" s="41"/>
      <c r="BP10" s="41"/>
      <c r="BQ10" s="41"/>
      <c r="BR10" s="41"/>
      <c r="BS10" s="41"/>
      <c r="BT10" s="41"/>
      <c r="BU10" s="41"/>
      <c r="BV10" s="41"/>
      <c r="BW10" s="41"/>
      <c r="BX10" s="41"/>
      <c r="BY10" s="4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3" t="s">
        <v>23</v>
      </c>
      <c r="BM11" s="43"/>
      <c r="BN11" s="43"/>
      <c r="BO11" s="43"/>
      <c r="BP11" s="43"/>
      <c r="BQ11" s="43"/>
      <c r="BR11" s="43"/>
      <c r="BS11" s="43"/>
      <c r="BT11" s="43"/>
      <c r="BU11" s="43"/>
      <c r="BV11" s="43"/>
      <c r="BW11" s="43"/>
      <c r="BX11" s="43"/>
      <c r="BY11" s="43"/>
      <c r="BZ11" s="4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3"/>
      <c r="BM12" s="43"/>
      <c r="BN12" s="43"/>
      <c r="BO12" s="43"/>
      <c r="BP12" s="43"/>
      <c r="BQ12" s="43"/>
      <c r="BR12" s="43"/>
      <c r="BS12" s="43"/>
      <c r="BT12" s="43"/>
      <c r="BU12" s="43"/>
      <c r="BV12" s="43"/>
      <c r="BW12" s="43"/>
      <c r="BX12" s="43"/>
      <c r="BY12" s="43"/>
      <c r="BZ12" s="4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4"/>
      <c r="BM13" s="44"/>
      <c r="BN13" s="44"/>
      <c r="BO13" s="44"/>
      <c r="BP13" s="44"/>
      <c r="BQ13" s="44"/>
      <c r="BR13" s="44"/>
      <c r="BS13" s="44"/>
      <c r="BT13" s="44"/>
      <c r="BU13" s="44"/>
      <c r="BV13" s="44"/>
      <c r="BW13" s="44"/>
      <c r="BX13" s="44"/>
      <c r="BY13" s="44"/>
      <c r="BZ13" s="44"/>
    </row>
    <row r="14" spans="1:78" ht="13.5" customHeight="1" x14ac:dyDescent="0.2">
      <c r="A14" s="2"/>
      <c r="B14" s="45" t="s">
        <v>24</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7"/>
      <c r="BK14" s="2"/>
      <c r="BL14" s="29" t="s">
        <v>25</v>
      </c>
      <c r="BM14" s="30"/>
      <c r="BN14" s="30"/>
      <c r="BO14" s="30"/>
      <c r="BP14" s="30"/>
      <c r="BQ14" s="30"/>
      <c r="BR14" s="30"/>
      <c r="BS14" s="30"/>
      <c r="BT14" s="30"/>
      <c r="BU14" s="30"/>
      <c r="BV14" s="30"/>
      <c r="BW14" s="30"/>
      <c r="BX14" s="30"/>
      <c r="BY14" s="30"/>
      <c r="BZ14" s="31"/>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2" t="s">
        <v>118</v>
      </c>
      <c r="BM16" s="73"/>
      <c r="BN16" s="73"/>
      <c r="BO16" s="73"/>
      <c r="BP16" s="73"/>
      <c r="BQ16" s="73"/>
      <c r="BR16" s="73"/>
      <c r="BS16" s="73"/>
      <c r="BT16" s="73"/>
      <c r="BU16" s="73"/>
      <c r="BV16" s="73"/>
      <c r="BW16" s="73"/>
      <c r="BX16" s="73"/>
      <c r="BY16" s="73"/>
      <c r="BZ16" s="7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2"/>
      <c r="BM17" s="73"/>
      <c r="BN17" s="73"/>
      <c r="BO17" s="73"/>
      <c r="BP17" s="73"/>
      <c r="BQ17" s="73"/>
      <c r="BR17" s="73"/>
      <c r="BS17" s="73"/>
      <c r="BT17" s="73"/>
      <c r="BU17" s="73"/>
      <c r="BV17" s="73"/>
      <c r="BW17" s="73"/>
      <c r="BX17" s="73"/>
      <c r="BY17" s="73"/>
      <c r="BZ17" s="7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2"/>
      <c r="BM18" s="73"/>
      <c r="BN18" s="73"/>
      <c r="BO18" s="73"/>
      <c r="BP18" s="73"/>
      <c r="BQ18" s="73"/>
      <c r="BR18" s="73"/>
      <c r="BS18" s="73"/>
      <c r="BT18" s="73"/>
      <c r="BU18" s="73"/>
      <c r="BV18" s="73"/>
      <c r="BW18" s="73"/>
      <c r="BX18" s="73"/>
      <c r="BY18" s="73"/>
      <c r="BZ18" s="7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2"/>
      <c r="BM19" s="73"/>
      <c r="BN19" s="73"/>
      <c r="BO19" s="73"/>
      <c r="BP19" s="73"/>
      <c r="BQ19" s="73"/>
      <c r="BR19" s="73"/>
      <c r="BS19" s="73"/>
      <c r="BT19" s="73"/>
      <c r="BU19" s="73"/>
      <c r="BV19" s="73"/>
      <c r="BW19" s="73"/>
      <c r="BX19" s="73"/>
      <c r="BY19" s="73"/>
      <c r="BZ19" s="7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2"/>
      <c r="BM20" s="73"/>
      <c r="BN20" s="73"/>
      <c r="BO20" s="73"/>
      <c r="BP20" s="73"/>
      <c r="BQ20" s="73"/>
      <c r="BR20" s="73"/>
      <c r="BS20" s="73"/>
      <c r="BT20" s="73"/>
      <c r="BU20" s="73"/>
      <c r="BV20" s="73"/>
      <c r="BW20" s="73"/>
      <c r="BX20" s="73"/>
      <c r="BY20" s="73"/>
      <c r="BZ20" s="7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2"/>
      <c r="BM21" s="73"/>
      <c r="BN21" s="73"/>
      <c r="BO21" s="73"/>
      <c r="BP21" s="73"/>
      <c r="BQ21" s="73"/>
      <c r="BR21" s="73"/>
      <c r="BS21" s="73"/>
      <c r="BT21" s="73"/>
      <c r="BU21" s="73"/>
      <c r="BV21" s="73"/>
      <c r="BW21" s="73"/>
      <c r="BX21" s="73"/>
      <c r="BY21" s="73"/>
      <c r="BZ21" s="7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2"/>
      <c r="BM22" s="73"/>
      <c r="BN22" s="73"/>
      <c r="BO22" s="73"/>
      <c r="BP22" s="73"/>
      <c r="BQ22" s="73"/>
      <c r="BR22" s="73"/>
      <c r="BS22" s="73"/>
      <c r="BT22" s="73"/>
      <c r="BU22" s="73"/>
      <c r="BV22" s="73"/>
      <c r="BW22" s="73"/>
      <c r="BX22" s="73"/>
      <c r="BY22" s="73"/>
      <c r="BZ22" s="7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2"/>
      <c r="BM23" s="73"/>
      <c r="BN23" s="73"/>
      <c r="BO23" s="73"/>
      <c r="BP23" s="73"/>
      <c r="BQ23" s="73"/>
      <c r="BR23" s="73"/>
      <c r="BS23" s="73"/>
      <c r="BT23" s="73"/>
      <c r="BU23" s="73"/>
      <c r="BV23" s="73"/>
      <c r="BW23" s="73"/>
      <c r="BX23" s="73"/>
      <c r="BY23" s="73"/>
      <c r="BZ23" s="7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2"/>
      <c r="BM24" s="73"/>
      <c r="BN24" s="73"/>
      <c r="BO24" s="73"/>
      <c r="BP24" s="73"/>
      <c r="BQ24" s="73"/>
      <c r="BR24" s="73"/>
      <c r="BS24" s="73"/>
      <c r="BT24" s="73"/>
      <c r="BU24" s="73"/>
      <c r="BV24" s="73"/>
      <c r="BW24" s="73"/>
      <c r="BX24" s="73"/>
      <c r="BY24" s="73"/>
      <c r="BZ24" s="7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2"/>
      <c r="BM25" s="73"/>
      <c r="BN25" s="73"/>
      <c r="BO25" s="73"/>
      <c r="BP25" s="73"/>
      <c r="BQ25" s="73"/>
      <c r="BR25" s="73"/>
      <c r="BS25" s="73"/>
      <c r="BT25" s="73"/>
      <c r="BU25" s="73"/>
      <c r="BV25" s="73"/>
      <c r="BW25" s="73"/>
      <c r="BX25" s="73"/>
      <c r="BY25" s="73"/>
      <c r="BZ25" s="7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2"/>
      <c r="BM26" s="73"/>
      <c r="BN26" s="73"/>
      <c r="BO26" s="73"/>
      <c r="BP26" s="73"/>
      <c r="BQ26" s="73"/>
      <c r="BR26" s="73"/>
      <c r="BS26" s="73"/>
      <c r="BT26" s="73"/>
      <c r="BU26" s="73"/>
      <c r="BV26" s="73"/>
      <c r="BW26" s="73"/>
      <c r="BX26" s="73"/>
      <c r="BY26" s="73"/>
      <c r="BZ26" s="7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2"/>
      <c r="BM27" s="73"/>
      <c r="BN27" s="73"/>
      <c r="BO27" s="73"/>
      <c r="BP27" s="73"/>
      <c r="BQ27" s="73"/>
      <c r="BR27" s="73"/>
      <c r="BS27" s="73"/>
      <c r="BT27" s="73"/>
      <c r="BU27" s="73"/>
      <c r="BV27" s="73"/>
      <c r="BW27" s="73"/>
      <c r="BX27" s="73"/>
      <c r="BY27" s="73"/>
      <c r="BZ27" s="7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2"/>
      <c r="BM28" s="73"/>
      <c r="BN28" s="73"/>
      <c r="BO28" s="73"/>
      <c r="BP28" s="73"/>
      <c r="BQ28" s="73"/>
      <c r="BR28" s="73"/>
      <c r="BS28" s="73"/>
      <c r="BT28" s="73"/>
      <c r="BU28" s="73"/>
      <c r="BV28" s="73"/>
      <c r="BW28" s="73"/>
      <c r="BX28" s="73"/>
      <c r="BY28" s="73"/>
      <c r="BZ28" s="7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2"/>
      <c r="BM29" s="73"/>
      <c r="BN29" s="73"/>
      <c r="BO29" s="73"/>
      <c r="BP29" s="73"/>
      <c r="BQ29" s="73"/>
      <c r="BR29" s="73"/>
      <c r="BS29" s="73"/>
      <c r="BT29" s="73"/>
      <c r="BU29" s="73"/>
      <c r="BV29" s="73"/>
      <c r="BW29" s="73"/>
      <c r="BX29" s="73"/>
      <c r="BY29" s="73"/>
      <c r="BZ29" s="7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2"/>
      <c r="BM30" s="73"/>
      <c r="BN30" s="73"/>
      <c r="BO30" s="73"/>
      <c r="BP30" s="73"/>
      <c r="BQ30" s="73"/>
      <c r="BR30" s="73"/>
      <c r="BS30" s="73"/>
      <c r="BT30" s="73"/>
      <c r="BU30" s="73"/>
      <c r="BV30" s="73"/>
      <c r="BW30" s="73"/>
      <c r="BX30" s="73"/>
      <c r="BY30" s="73"/>
      <c r="BZ30" s="7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2"/>
      <c r="BM31" s="73"/>
      <c r="BN31" s="73"/>
      <c r="BO31" s="73"/>
      <c r="BP31" s="73"/>
      <c r="BQ31" s="73"/>
      <c r="BR31" s="73"/>
      <c r="BS31" s="73"/>
      <c r="BT31" s="73"/>
      <c r="BU31" s="73"/>
      <c r="BV31" s="73"/>
      <c r="BW31" s="73"/>
      <c r="BX31" s="73"/>
      <c r="BY31" s="73"/>
      <c r="BZ31" s="7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2"/>
      <c r="BM32" s="73"/>
      <c r="BN32" s="73"/>
      <c r="BO32" s="73"/>
      <c r="BP32" s="73"/>
      <c r="BQ32" s="73"/>
      <c r="BR32" s="73"/>
      <c r="BS32" s="73"/>
      <c r="BT32" s="73"/>
      <c r="BU32" s="73"/>
      <c r="BV32" s="73"/>
      <c r="BW32" s="73"/>
      <c r="BX32" s="73"/>
      <c r="BY32" s="73"/>
      <c r="BZ32" s="7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2"/>
      <c r="BM33" s="73"/>
      <c r="BN33" s="73"/>
      <c r="BO33" s="73"/>
      <c r="BP33" s="73"/>
      <c r="BQ33" s="73"/>
      <c r="BR33" s="73"/>
      <c r="BS33" s="73"/>
      <c r="BT33" s="73"/>
      <c r="BU33" s="73"/>
      <c r="BV33" s="73"/>
      <c r="BW33" s="73"/>
      <c r="BX33" s="73"/>
      <c r="BY33" s="73"/>
      <c r="BZ33" s="7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2"/>
      <c r="BM34" s="73"/>
      <c r="BN34" s="73"/>
      <c r="BO34" s="73"/>
      <c r="BP34" s="73"/>
      <c r="BQ34" s="73"/>
      <c r="BR34" s="73"/>
      <c r="BS34" s="73"/>
      <c r="BT34" s="73"/>
      <c r="BU34" s="73"/>
      <c r="BV34" s="73"/>
      <c r="BW34" s="73"/>
      <c r="BX34" s="73"/>
      <c r="BY34" s="73"/>
      <c r="BZ34" s="7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2"/>
      <c r="BM35" s="73"/>
      <c r="BN35" s="73"/>
      <c r="BO35" s="73"/>
      <c r="BP35" s="73"/>
      <c r="BQ35" s="73"/>
      <c r="BR35" s="73"/>
      <c r="BS35" s="73"/>
      <c r="BT35" s="73"/>
      <c r="BU35" s="73"/>
      <c r="BV35" s="73"/>
      <c r="BW35" s="73"/>
      <c r="BX35" s="73"/>
      <c r="BY35" s="73"/>
      <c r="BZ35" s="7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2"/>
      <c r="BM36" s="73"/>
      <c r="BN36" s="73"/>
      <c r="BO36" s="73"/>
      <c r="BP36" s="73"/>
      <c r="BQ36" s="73"/>
      <c r="BR36" s="73"/>
      <c r="BS36" s="73"/>
      <c r="BT36" s="73"/>
      <c r="BU36" s="73"/>
      <c r="BV36" s="73"/>
      <c r="BW36" s="73"/>
      <c r="BX36" s="73"/>
      <c r="BY36" s="73"/>
      <c r="BZ36" s="7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2"/>
      <c r="BM37" s="73"/>
      <c r="BN37" s="73"/>
      <c r="BO37" s="73"/>
      <c r="BP37" s="73"/>
      <c r="BQ37" s="73"/>
      <c r="BR37" s="73"/>
      <c r="BS37" s="73"/>
      <c r="BT37" s="73"/>
      <c r="BU37" s="73"/>
      <c r="BV37" s="73"/>
      <c r="BW37" s="73"/>
      <c r="BX37" s="73"/>
      <c r="BY37" s="73"/>
      <c r="BZ37" s="7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2"/>
      <c r="BM38" s="73"/>
      <c r="BN38" s="73"/>
      <c r="BO38" s="73"/>
      <c r="BP38" s="73"/>
      <c r="BQ38" s="73"/>
      <c r="BR38" s="73"/>
      <c r="BS38" s="73"/>
      <c r="BT38" s="73"/>
      <c r="BU38" s="73"/>
      <c r="BV38" s="73"/>
      <c r="BW38" s="73"/>
      <c r="BX38" s="73"/>
      <c r="BY38" s="73"/>
      <c r="BZ38" s="7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2"/>
      <c r="BM39" s="73"/>
      <c r="BN39" s="73"/>
      <c r="BO39" s="73"/>
      <c r="BP39" s="73"/>
      <c r="BQ39" s="73"/>
      <c r="BR39" s="73"/>
      <c r="BS39" s="73"/>
      <c r="BT39" s="73"/>
      <c r="BU39" s="73"/>
      <c r="BV39" s="73"/>
      <c r="BW39" s="73"/>
      <c r="BX39" s="73"/>
      <c r="BY39" s="73"/>
      <c r="BZ39" s="7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2"/>
      <c r="BM40" s="73"/>
      <c r="BN40" s="73"/>
      <c r="BO40" s="73"/>
      <c r="BP40" s="73"/>
      <c r="BQ40" s="73"/>
      <c r="BR40" s="73"/>
      <c r="BS40" s="73"/>
      <c r="BT40" s="73"/>
      <c r="BU40" s="73"/>
      <c r="BV40" s="73"/>
      <c r="BW40" s="73"/>
      <c r="BX40" s="73"/>
      <c r="BY40" s="73"/>
      <c r="BZ40" s="7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2"/>
      <c r="BM41" s="73"/>
      <c r="BN41" s="73"/>
      <c r="BO41" s="73"/>
      <c r="BP41" s="73"/>
      <c r="BQ41" s="73"/>
      <c r="BR41" s="73"/>
      <c r="BS41" s="73"/>
      <c r="BT41" s="73"/>
      <c r="BU41" s="73"/>
      <c r="BV41" s="73"/>
      <c r="BW41" s="73"/>
      <c r="BX41" s="73"/>
      <c r="BY41" s="73"/>
      <c r="BZ41" s="7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2"/>
      <c r="BM42" s="73"/>
      <c r="BN42" s="73"/>
      <c r="BO42" s="73"/>
      <c r="BP42" s="73"/>
      <c r="BQ42" s="73"/>
      <c r="BR42" s="73"/>
      <c r="BS42" s="73"/>
      <c r="BT42" s="73"/>
      <c r="BU42" s="73"/>
      <c r="BV42" s="73"/>
      <c r="BW42" s="73"/>
      <c r="BX42" s="73"/>
      <c r="BY42" s="73"/>
      <c r="BZ42" s="7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2"/>
      <c r="BM43" s="73"/>
      <c r="BN43" s="73"/>
      <c r="BO43" s="73"/>
      <c r="BP43" s="73"/>
      <c r="BQ43" s="73"/>
      <c r="BR43" s="73"/>
      <c r="BS43" s="73"/>
      <c r="BT43" s="73"/>
      <c r="BU43" s="73"/>
      <c r="BV43" s="73"/>
      <c r="BW43" s="73"/>
      <c r="BX43" s="73"/>
      <c r="BY43" s="73"/>
      <c r="BZ43" s="7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119</v>
      </c>
      <c r="BM47" s="73"/>
      <c r="BN47" s="73"/>
      <c r="BO47" s="73"/>
      <c r="BP47" s="73"/>
      <c r="BQ47" s="73"/>
      <c r="BR47" s="73"/>
      <c r="BS47" s="73"/>
      <c r="BT47" s="73"/>
      <c r="BU47" s="73"/>
      <c r="BV47" s="73"/>
      <c r="BW47" s="73"/>
      <c r="BX47" s="73"/>
      <c r="BY47" s="73"/>
      <c r="BZ47" s="7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2">
      <c r="A60" s="2"/>
      <c r="B60" s="35" t="s">
        <v>27</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72"/>
      <c r="BM60" s="73"/>
      <c r="BN60" s="73"/>
      <c r="BO60" s="73"/>
      <c r="BP60" s="73"/>
      <c r="BQ60" s="73"/>
      <c r="BR60" s="73"/>
      <c r="BS60" s="73"/>
      <c r="BT60" s="73"/>
      <c r="BU60" s="73"/>
      <c r="BV60" s="73"/>
      <c r="BW60" s="73"/>
      <c r="BX60" s="73"/>
      <c r="BY60" s="73"/>
      <c r="BZ60" s="74"/>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72"/>
      <c r="BM61" s="73"/>
      <c r="BN61" s="73"/>
      <c r="BO61" s="73"/>
      <c r="BP61" s="73"/>
      <c r="BQ61" s="73"/>
      <c r="BR61" s="73"/>
      <c r="BS61" s="73"/>
      <c r="BT61" s="73"/>
      <c r="BU61" s="73"/>
      <c r="BV61" s="73"/>
      <c r="BW61" s="73"/>
      <c r="BX61" s="73"/>
      <c r="BY61" s="73"/>
      <c r="BZ61" s="7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120</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EMwtXczZxwvg2rZlm9HQcqaXbSZXefhKBrDatTG4aoI+PcpTiwh+rNEeqHH/tiiAtQpV+4fXf3Cs6j5V4Cvlmw==" saltValue="Yi2YajDUe5bT5BAXgHXa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65" t="s">
        <v>53</v>
      </c>
      <c r="I3" s="66"/>
      <c r="J3" s="66"/>
      <c r="K3" s="66"/>
      <c r="L3" s="66"/>
      <c r="M3" s="66"/>
      <c r="N3" s="66"/>
      <c r="O3" s="66"/>
      <c r="P3" s="66"/>
      <c r="Q3" s="66"/>
      <c r="R3" s="66"/>
      <c r="S3" s="66"/>
      <c r="T3" s="66"/>
      <c r="U3" s="66"/>
      <c r="V3" s="66"/>
      <c r="W3" s="67"/>
      <c r="X3" s="71" t="s">
        <v>54</v>
      </c>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t="s">
        <v>55</v>
      </c>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row>
    <row r="4" spans="1:144" x14ac:dyDescent="0.2">
      <c r="A4" s="15" t="s">
        <v>56</v>
      </c>
      <c r="B4" s="17"/>
      <c r="C4" s="17"/>
      <c r="D4" s="17"/>
      <c r="E4" s="17"/>
      <c r="F4" s="17"/>
      <c r="G4" s="17"/>
      <c r="H4" s="68"/>
      <c r="I4" s="69"/>
      <c r="J4" s="69"/>
      <c r="K4" s="69"/>
      <c r="L4" s="69"/>
      <c r="M4" s="69"/>
      <c r="N4" s="69"/>
      <c r="O4" s="69"/>
      <c r="P4" s="69"/>
      <c r="Q4" s="69"/>
      <c r="R4" s="69"/>
      <c r="S4" s="69"/>
      <c r="T4" s="69"/>
      <c r="U4" s="69"/>
      <c r="V4" s="69"/>
      <c r="W4" s="70"/>
      <c r="X4" s="64" t="s">
        <v>57</v>
      </c>
      <c r="Y4" s="64"/>
      <c r="Z4" s="64"/>
      <c r="AA4" s="64"/>
      <c r="AB4" s="64"/>
      <c r="AC4" s="64"/>
      <c r="AD4" s="64"/>
      <c r="AE4" s="64"/>
      <c r="AF4" s="64"/>
      <c r="AG4" s="64"/>
      <c r="AH4" s="64"/>
      <c r="AI4" s="64" t="s">
        <v>58</v>
      </c>
      <c r="AJ4" s="64"/>
      <c r="AK4" s="64"/>
      <c r="AL4" s="64"/>
      <c r="AM4" s="64"/>
      <c r="AN4" s="64"/>
      <c r="AO4" s="64"/>
      <c r="AP4" s="64"/>
      <c r="AQ4" s="64"/>
      <c r="AR4" s="64"/>
      <c r="AS4" s="64"/>
      <c r="AT4" s="64" t="s">
        <v>59</v>
      </c>
      <c r="AU4" s="64"/>
      <c r="AV4" s="64"/>
      <c r="AW4" s="64"/>
      <c r="AX4" s="64"/>
      <c r="AY4" s="64"/>
      <c r="AZ4" s="64"/>
      <c r="BA4" s="64"/>
      <c r="BB4" s="64"/>
      <c r="BC4" s="64"/>
      <c r="BD4" s="64"/>
      <c r="BE4" s="64" t="s">
        <v>60</v>
      </c>
      <c r="BF4" s="64"/>
      <c r="BG4" s="64"/>
      <c r="BH4" s="64"/>
      <c r="BI4" s="64"/>
      <c r="BJ4" s="64"/>
      <c r="BK4" s="64"/>
      <c r="BL4" s="64"/>
      <c r="BM4" s="64"/>
      <c r="BN4" s="64"/>
      <c r="BO4" s="64"/>
      <c r="BP4" s="64" t="s">
        <v>61</v>
      </c>
      <c r="BQ4" s="64"/>
      <c r="BR4" s="64"/>
      <c r="BS4" s="64"/>
      <c r="BT4" s="64"/>
      <c r="BU4" s="64"/>
      <c r="BV4" s="64"/>
      <c r="BW4" s="64"/>
      <c r="BX4" s="64"/>
      <c r="BY4" s="64"/>
      <c r="BZ4" s="64"/>
      <c r="CA4" s="64" t="s">
        <v>62</v>
      </c>
      <c r="CB4" s="64"/>
      <c r="CC4" s="64"/>
      <c r="CD4" s="64"/>
      <c r="CE4" s="64"/>
      <c r="CF4" s="64"/>
      <c r="CG4" s="64"/>
      <c r="CH4" s="64"/>
      <c r="CI4" s="64"/>
      <c r="CJ4" s="64"/>
      <c r="CK4" s="64"/>
      <c r="CL4" s="64" t="s">
        <v>63</v>
      </c>
      <c r="CM4" s="64"/>
      <c r="CN4" s="64"/>
      <c r="CO4" s="64"/>
      <c r="CP4" s="64"/>
      <c r="CQ4" s="64"/>
      <c r="CR4" s="64"/>
      <c r="CS4" s="64"/>
      <c r="CT4" s="64"/>
      <c r="CU4" s="64"/>
      <c r="CV4" s="64"/>
      <c r="CW4" s="64" t="s">
        <v>64</v>
      </c>
      <c r="CX4" s="64"/>
      <c r="CY4" s="64"/>
      <c r="CZ4" s="64"/>
      <c r="DA4" s="64"/>
      <c r="DB4" s="64"/>
      <c r="DC4" s="64"/>
      <c r="DD4" s="64"/>
      <c r="DE4" s="64"/>
      <c r="DF4" s="64"/>
      <c r="DG4" s="64"/>
      <c r="DH4" s="64" t="s">
        <v>65</v>
      </c>
      <c r="DI4" s="64"/>
      <c r="DJ4" s="64"/>
      <c r="DK4" s="64"/>
      <c r="DL4" s="64"/>
      <c r="DM4" s="64"/>
      <c r="DN4" s="64"/>
      <c r="DO4" s="64"/>
      <c r="DP4" s="64"/>
      <c r="DQ4" s="64"/>
      <c r="DR4" s="64"/>
      <c r="DS4" s="64" t="s">
        <v>66</v>
      </c>
      <c r="DT4" s="64"/>
      <c r="DU4" s="64"/>
      <c r="DV4" s="64"/>
      <c r="DW4" s="64"/>
      <c r="DX4" s="64"/>
      <c r="DY4" s="64"/>
      <c r="DZ4" s="64"/>
      <c r="EA4" s="64"/>
      <c r="EB4" s="64"/>
      <c r="EC4" s="64"/>
      <c r="ED4" s="64" t="s">
        <v>67</v>
      </c>
      <c r="EE4" s="64"/>
      <c r="EF4" s="64"/>
      <c r="EG4" s="64"/>
      <c r="EH4" s="64"/>
      <c r="EI4" s="64"/>
      <c r="EJ4" s="64"/>
      <c r="EK4" s="64"/>
      <c r="EL4" s="64"/>
      <c r="EM4" s="64"/>
      <c r="EN4" s="64"/>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2023</v>
      </c>
      <c r="C6" s="20">
        <f t="shared" ref="C6:W6" si="3">C7</f>
        <v>192121</v>
      </c>
      <c r="D6" s="20">
        <f t="shared" si="3"/>
        <v>47</v>
      </c>
      <c r="E6" s="20">
        <f t="shared" si="3"/>
        <v>1</v>
      </c>
      <c r="F6" s="20">
        <f t="shared" si="3"/>
        <v>0</v>
      </c>
      <c r="G6" s="20">
        <f t="shared" si="3"/>
        <v>0</v>
      </c>
      <c r="H6" s="20" t="str">
        <f t="shared" si="3"/>
        <v>山梨県　上野原市</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19.3</v>
      </c>
      <c r="Q6" s="21">
        <f t="shared" si="3"/>
        <v>4257</v>
      </c>
      <c r="R6" s="21">
        <f t="shared" si="3"/>
        <v>21637</v>
      </c>
      <c r="S6" s="21">
        <f t="shared" si="3"/>
        <v>170.57</v>
      </c>
      <c r="T6" s="21">
        <f t="shared" si="3"/>
        <v>126.85</v>
      </c>
      <c r="U6" s="21">
        <f t="shared" si="3"/>
        <v>4140</v>
      </c>
      <c r="V6" s="21">
        <f t="shared" si="3"/>
        <v>14.7</v>
      </c>
      <c r="W6" s="21">
        <f t="shared" si="3"/>
        <v>281.63</v>
      </c>
      <c r="X6" s="22">
        <f>IF(X7="",NA(),X7)</f>
        <v>103.61</v>
      </c>
      <c r="Y6" s="22">
        <f t="shared" ref="Y6:AG6" si="4">IF(Y7="",NA(),Y7)</f>
        <v>107.97</v>
      </c>
      <c r="Z6" s="22">
        <f t="shared" si="4"/>
        <v>97.8</v>
      </c>
      <c r="AA6" s="22">
        <f t="shared" si="4"/>
        <v>98.6</v>
      </c>
      <c r="AB6" s="22">
        <f t="shared" si="4"/>
        <v>115.54</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84.02</v>
      </c>
      <c r="BF6" s="22">
        <f t="shared" ref="BF6:BN6" si="7">IF(BF7="",NA(),BF7)</f>
        <v>92.04</v>
      </c>
      <c r="BG6" s="22">
        <f t="shared" si="7"/>
        <v>79.37</v>
      </c>
      <c r="BH6" s="22">
        <f t="shared" si="7"/>
        <v>104.42</v>
      </c>
      <c r="BI6" s="22">
        <f t="shared" si="7"/>
        <v>156.16</v>
      </c>
      <c r="BJ6" s="22">
        <f t="shared" si="7"/>
        <v>1018.52</v>
      </c>
      <c r="BK6" s="22">
        <f t="shared" si="7"/>
        <v>949.61</v>
      </c>
      <c r="BL6" s="22">
        <f t="shared" si="7"/>
        <v>918.84</v>
      </c>
      <c r="BM6" s="22">
        <f t="shared" si="7"/>
        <v>955.49</v>
      </c>
      <c r="BN6" s="22">
        <f t="shared" si="7"/>
        <v>1017.9</v>
      </c>
      <c r="BO6" s="21" t="str">
        <f>IF(BO7="","",IF(BO7="-","【-】","【"&amp;SUBSTITUTE(TEXT(BO7,"#,##0.00"),"-","△")&amp;"】"))</f>
        <v>【1,045.20】</v>
      </c>
      <c r="BP6" s="22">
        <f>IF(BP7="",NA(),BP7)</f>
        <v>53.93</v>
      </c>
      <c r="BQ6" s="22">
        <f t="shared" ref="BQ6:BY6" si="8">IF(BQ7="",NA(),BQ7)</f>
        <v>69.91</v>
      </c>
      <c r="BR6" s="22">
        <f t="shared" si="8"/>
        <v>77.88</v>
      </c>
      <c r="BS6" s="22">
        <f t="shared" si="8"/>
        <v>77.63</v>
      </c>
      <c r="BT6" s="22">
        <f t="shared" si="8"/>
        <v>89.87</v>
      </c>
      <c r="BU6" s="22">
        <f t="shared" si="8"/>
        <v>58.79</v>
      </c>
      <c r="BV6" s="22">
        <f t="shared" si="8"/>
        <v>58.41</v>
      </c>
      <c r="BW6" s="22">
        <f t="shared" si="8"/>
        <v>58.27</v>
      </c>
      <c r="BX6" s="22">
        <f t="shared" si="8"/>
        <v>55.15</v>
      </c>
      <c r="BY6" s="22">
        <f t="shared" si="8"/>
        <v>53.95</v>
      </c>
      <c r="BZ6" s="21" t="str">
        <f>IF(BZ7="","",IF(BZ7="-","【-】","【"&amp;SUBSTITUTE(TEXT(BZ7,"#,##0.00"),"-","△")&amp;"】"))</f>
        <v>【49.51】</v>
      </c>
      <c r="CA6" s="22">
        <f>IF(CA7="",NA(),CA7)</f>
        <v>171.06</v>
      </c>
      <c r="CB6" s="22">
        <f t="shared" ref="CB6:CJ6" si="9">IF(CB7="",NA(),CB7)</f>
        <v>138.66</v>
      </c>
      <c r="CC6" s="22">
        <f t="shared" si="9"/>
        <v>167.64</v>
      </c>
      <c r="CD6" s="22">
        <f t="shared" si="9"/>
        <v>174.4</v>
      </c>
      <c r="CE6" s="22">
        <f t="shared" si="9"/>
        <v>173.2</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65.2</v>
      </c>
      <c r="CM6" s="22">
        <f t="shared" ref="CM6:CU6" si="10">IF(CM7="",NA(),CM7)</f>
        <v>65.66</v>
      </c>
      <c r="CN6" s="22">
        <f t="shared" si="10"/>
        <v>64.83</v>
      </c>
      <c r="CO6" s="22">
        <f t="shared" si="10"/>
        <v>64.680000000000007</v>
      </c>
      <c r="CP6" s="22">
        <f t="shared" si="10"/>
        <v>64.41</v>
      </c>
      <c r="CQ6" s="22">
        <f t="shared" si="10"/>
        <v>56.04</v>
      </c>
      <c r="CR6" s="22">
        <f t="shared" si="10"/>
        <v>58.52</v>
      </c>
      <c r="CS6" s="22">
        <f t="shared" si="10"/>
        <v>58.88</v>
      </c>
      <c r="CT6" s="22">
        <f t="shared" si="10"/>
        <v>58.16</v>
      </c>
      <c r="CU6" s="22">
        <f t="shared" si="10"/>
        <v>55.9</v>
      </c>
      <c r="CV6" s="21" t="str">
        <f>IF(CV7="","",IF(CV7="-","【-】","【"&amp;SUBSTITUTE(TEXT(CV7,"#,##0.00"),"-","△")&amp;"】"))</f>
        <v>【55.00】</v>
      </c>
      <c r="CW6" s="22">
        <f>IF(CW7="",NA(),CW7)</f>
        <v>62.76</v>
      </c>
      <c r="CX6" s="22">
        <f t="shared" ref="CX6:DF6" si="11">IF(CX7="",NA(),CX7)</f>
        <v>62.21</v>
      </c>
      <c r="CY6" s="22">
        <f t="shared" si="11"/>
        <v>61.91</v>
      </c>
      <c r="CZ6" s="22">
        <f t="shared" si="11"/>
        <v>60.28</v>
      </c>
      <c r="DA6" s="22">
        <f t="shared" si="11"/>
        <v>59.36</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192121</v>
      </c>
      <c r="D7" s="24">
        <v>47</v>
      </c>
      <c r="E7" s="24">
        <v>1</v>
      </c>
      <c r="F7" s="24">
        <v>0</v>
      </c>
      <c r="G7" s="24">
        <v>0</v>
      </c>
      <c r="H7" s="24" t="s">
        <v>97</v>
      </c>
      <c r="I7" s="24" t="s">
        <v>98</v>
      </c>
      <c r="J7" s="24" t="s">
        <v>99</v>
      </c>
      <c r="K7" s="24" t="s">
        <v>100</v>
      </c>
      <c r="L7" s="24" t="s">
        <v>101</v>
      </c>
      <c r="M7" s="24" t="s">
        <v>102</v>
      </c>
      <c r="N7" s="25" t="s">
        <v>103</v>
      </c>
      <c r="O7" s="25" t="s">
        <v>104</v>
      </c>
      <c r="P7" s="25">
        <v>19.3</v>
      </c>
      <c r="Q7" s="25">
        <v>4257</v>
      </c>
      <c r="R7" s="25">
        <v>21637</v>
      </c>
      <c r="S7" s="25">
        <v>170.57</v>
      </c>
      <c r="T7" s="25">
        <v>126.85</v>
      </c>
      <c r="U7" s="25">
        <v>4140</v>
      </c>
      <c r="V7" s="25">
        <v>14.7</v>
      </c>
      <c r="W7" s="25">
        <v>281.63</v>
      </c>
      <c r="X7" s="25">
        <v>103.61</v>
      </c>
      <c r="Y7" s="25">
        <v>107.97</v>
      </c>
      <c r="Z7" s="25">
        <v>97.8</v>
      </c>
      <c r="AA7" s="25">
        <v>98.6</v>
      </c>
      <c r="AB7" s="25">
        <v>115.54</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84.02</v>
      </c>
      <c r="BF7" s="25">
        <v>92.04</v>
      </c>
      <c r="BG7" s="25">
        <v>79.37</v>
      </c>
      <c r="BH7" s="25">
        <v>104.42</v>
      </c>
      <c r="BI7" s="25">
        <v>156.16</v>
      </c>
      <c r="BJ7" s="25">
        <v>1018.52</v>
      </c>
      <c r="BK7" s="25">
        <v>949.61</v>
      </c>
      <c r="BL7" s="25">
        <v>918.84</v>
      </c>
      <c r="BM7" s="25">
        <v>955.49</v>
      </c>
      <c r="BN7" s="25">
        <v>1017.9</v>
      </c>
      <c r="BO7" s="25">
        <v>1045.2</v>
      </c>
      <c r="BP7" s="25">
        <v>53.93</v>
      </c>
      <c r="BQ7" s="25">
        <v>69.91</v>
      </c>
      <c r="BR7" s="25">
        <v>77.88</v>
      </c>
      <c r="BS7" s="25">
        <v>77.63</v>
      </c>
      <c r="BT7" s="25">
        <v>89.87</v>
      </c>
      <c r="BU7" s="25">
        <v>58.79</v>
      </c>
      <c r="BV7" s="25">
        <v>58.41</v>
      </c>
      <c r="BW7" s="25">
        <v>58.27</v>
      </c>
      <c r="BX7" s="25">
        <v>55.15</v>
      </c>
      <c r="BY7" s="25">
        <v>53.95</v>
      </c>
      <c r="BZ7" s="25">
        <v>49.51</v>
      </c>
      <c r="CA7" s="25">
        <v>171.06</v>
      </c>
      <c r="CB7" s="25">
        <v>138.66</v>
      </c>
      <c r="CC7" s="25">
        <v>167.64</v>
      </c>
      <c r="CD7" s="25">
        <v>174.4</v>
      </c>
      <c r="CE7" s="25">
        <v>173.2</v>
      </c>
      <c r="CF7" s="25">
        <v>298.25</v>
      </c>
      <c r="CG7" s="25">
        <v>303.27999999999997</v>
      </c>
      <c r="CH7" s="25">
        <v>303.81</v>
      </c>
      <c r="CI7" s="25">
        <v>310.26</v>
      </c>
      <c r="CJ7" s="25">
        <v>318.99</v>
      </c>
      <c r="CK7" s="25">
        <v>317.14</v>
      </c>
      <c r="CL7" s="25">
        <v>65.2</v>
      </c>
      <c r="CM7" s="25">
        <v>65.66</v>
      </c>
      <c r="CN7" s="25">
        <v>64.83</v>
      </c>
      <c r="CO7" s="25">
        <v>64.680000000000007</v>
      </c>
      <c r="CP7" s="25">
        <v>64.41</v>
      </c>
      <c r="CQ7" s="25">
        <v>56.04</v>
      </c>
      <c r="CR7" s="25">
        <v>58.52</v>
      </c>
      <c r="CS7" s="25">
        <v>58.88</v>
      </c>
      <c r="CT7" s="25">
        <v>58.16</v>
      </c>
      <c r="CU7" s="25">
        <v>55.9</v>
      </c>
      <c r="CV7" s="25">
        <v>55</v>
      </c>
      <c r="CW7" s="25">
        <v>62.76</v>
      </c>
      <c r="CX7" s="25">
        <v>62.21</v>
      </c>
      <c r="CY7" s="25">
        <v>61.91</v>
      </c>
      <c r="CZ7" s="25">
        <v>60.28</v>
      </c>
      <c r="DA7" s="25">
        <v>59.36</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110</v>
      </c>
    </row>
    <row r="12" spans="1:144" x14ac:dyDescent="0.2">
      <c r="B12">
        <v>1</v>
      </c>
      <c r="C12">
        <v>1</v>
      </c>
      <c r="D12">
        <v>1</v>
      </c>
      <c r="E12">
        <v>1</v>
      </c>
      <c r="F12">
        <v>1</v>
      </c>
      <c r="G12" t="s">
        <v>111</v>
      </c>
    </row>
    <row r="13" spans="1:144" x14ac:dyDescent="0.2">
      <c r="B13" t="s">
        <v>112</v>
      </c>
      <c r="C13" t="s">
        <v>113</v>
      </c>
      <c r="D13" t="s">
        <v>114</v>
      </c>
      <c r="E13" t="s">
        <v>115</v>
      </c>
      <c r="F13" t="s">
        <v>116</v>
      </c>
      <c r="G13" t="s">
        <v>117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2025-01-24T06:40:04Z</dcterms:created>
  <dcterms:modified xsi:type="dcterms:W3CDTF">2025-02-14T01:24:41Z</dcterms:modified>
  <cp:category/>
</cp:coreProperties>
</file>