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0笛吹市\"/>
    </mc:Choice>
  </mc:AlternateContent>
  <xr:revisionPtr revIDLastSave="0" documentId="13_ncr:1_{3AD99B73-5E2B-4C2D-B8FD-28D78DA9FF2D}" xr6:coauthVersionLast="47" xr6:coauthVersionMax="47" xr10:uidLastSave="{00000000-0000-0000-0000-000000000000}"/>
  <workbookProtection workbookAlgorithmName="SHA-512" workbookHashValue="sE6TmqZ3ei//57g0v6Bb08wtGJzdGB6p3ckZbhgvsCzF8Iruwduq+Lioxd8EtJ/LRXBnTYZ5/US6zomTATUaEg==" workbookSaltValue="mYgw/jDm68/1dD4tnvdXBQ=="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<sst xmlns="http://schemas.openxmlformats.org/spreadsheetml/2006/main" count="236" uniqueCount="119">
  <si>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</si>
  <si>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</si>
  <si>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</si>
  <si>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</si>
  <si>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</si>
  <si>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</si>
  <si>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</si>
  <si>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</si>
  <si>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</si>
  <si>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</si>
  <si>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</si>
  <si>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</si>
  <si>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</si>
  <si>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</si>
  <si>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</si>
  <si>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</si>
  <si>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</si>
  <si>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</si>
  <si>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</si>
  <si>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</si>
  <si>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</si>
  <si>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</si>
  <si>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</si>
  <si>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</si>
  <si>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</si>
  <si>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</si>
  <si>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</si>
  <si>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</si>
  <si>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</si>
  <si>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</si>
  <si>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</si>
  <si>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</si>
  <si>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</si>
  <si>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</si>
  <si>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</si>
  <si>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</si>
  <si>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</si>
  <si>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</si>
  <si>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</si>
  <si>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</si>
  <si>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</si>
  <si>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</si>
  <si>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</si>
  <si>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</si>
  <si>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</si>
  <si>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</si>
  <si>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</si>
  <si>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</si>
  <si>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</si>
  <si>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</si>
  <si>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</si>
  <si>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</si>
  <si>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</si>
  <si>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</si>
  <si>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</si>
  <si>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</si>
  <si>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</si>
  <si>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</si>
  <si>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</si>
  <si>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</si>
  <si>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</si>
  <si>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</si>
  <si>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</si>
  <si>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</si>
  <si>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</si>
  <si>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</si>
  <si>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</si>
  <si>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</si>
  <si>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</si>
  <si>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</si>
  <si>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</si>
  <si>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</si>
  <si>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</si>
  <si>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</si>
  <si>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</si>
  <si>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</si>
  <si>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</si>
  <si>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</si>
  <si>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</si>
  <si>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</si>
  <si>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</si>
  <si>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</si>
  <si>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</si>
  <si>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</si>
  <si>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</si>
  <si>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</si>
  <si>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</si>
  <si>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</si>
  <si>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</si>
  <si>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</si>
  <si>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</si>
  <si>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</si>
  <si>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</si>
  <si>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</si>
  <si>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</si>
  <si>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</si>
  <si>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</si>
  <si>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</si>
  <si>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</si>
  <si>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</si>
  <si>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</si>
  <si>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</si>
  <si>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</si>
  <si>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</si>
  <si>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</si>
  <si>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</si>
  <si>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</si>
  <si>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</si>
  <si>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</si>
  <si>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</si>
  <si>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</si>
  <si>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</si>
  <si>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</si>
  <si>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</si>
  <si>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</si>
  <si>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</si>
  <si>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事業は、人口が著しく減少している芦川地区に限られている。３か所の処理場が、山間部にあるため、ポンプを備えている場所もある。今後も人口減少が見込まれる中で、使用料の確保が当面の課題となると考えられる。また、維持管理費用の増加を抑えるために引き続き経営改善に向けた取組が必要である。
　令和4年度に料金改定を行う予定であったが、コロナや物価高騰の影響で、見送ることとなった。今後は利用者の減少も鑑み、改定の必要性についても本格的に検討していく必要がある。
　</t>
    <rPh sb="1" eb="2">
      <t>ホン</t>
    </rPh>
    <rPh sb="2" eb="4">
      <t>ジギョウ</t>
    </rPh>
    <rPh sb="6" eb="8">
      <t>ジンコウ</t>
    </rPh>
    <rPh sb="9" eb="10">
      <t>イチジル</t>
    </rPh>
    <rPh sb="32" eb="33">
      <t>ショ</t>
    </rPh>
    <rPh sb="57" eb="59">
      <t>バショ</t>
    </rPh>
    <rPh sb="63" eb="65">
      <t>コンゴ</t>
    </rPh>
    <rPh sb="68" eb="70">
      <t>ゲンショウ</t>
    </rPh>
    <rPh sb="71" eb="73">
      <t>ミコ</t>
    </rPh>
    <rPh sb="79" eb="82">
      <t>シヨウリョウ</t>
    </rPh>
    <rPh sb="83" eb="85">
      <t>カクホ</t>
    </rPh>
    <rPh sb="86" eb="88">
      <t>トウメン</t>
    </rPh>
    <rPh sb="89" eb="91">
      <t>カダイ</t>
    </rPh>
    <rPh sb="95" eb="96">
      <t>カンガ</t>
    </rPh>
    <rPh sb="114" eb="115">
      <t>オサ</t>
    </rPh>
    <rPh sb="168" eb="172">
      <t>ブッカコウトウ</t>
    </rPh>
    <rPh sb="173" eb="175">
      <t>エイキョウ</t>
    </rPh>
    <rPh sb="177" eb="179">
      <t>ミオク</t>
    </rPh>
    <rPh sb="187" eb="189">
      <t>コンゴ</t>
    </rPh>
    <rPh sb="190" eb="193">
      <t>リヨウシャ</t>
    </rPh>
    <rPh sb="194" eb="196">
      <t>ゲンショウ</t>
    </rPh>
    <rPh sb="197" eb="198">
      <t>カンガ</t>
    </rPh>
    <rPh sb="200" eb="202">
      <t>カイテイ</t>
    </rPh>
    <rPh sb="203" eb="206">
      <t>ヒツヨウセイ</t>
    </rPh>
    <rPh sb="211" eb="214">
      <t>ホンカクテキ</t>
    </rPh>
    <rPh sb="215" eb="217">
      <t>ケントウ</t>
    </rPh>
    <rPh sb="221" eb="223">
      <t>ヒツヨウ</t>
    </rPh>
    <phoneticPr fontId="4"/>
  </si>
  <si>
    <t xml:space="preserve">　現状、管渠の老朽化については当面の心配はないが、真空弁ユニット及びマンホールポンプが耐用年数を経過し、修繕等が増加している。
　今後、マンホールポンプや処理場施設の機械などは、計画的に修繕、部品交換等を行い、できるだけ長寿命化を図っていく。
　令和6年度から公営企業会計への移行が完了したため、①有形固定資産減価償却率、②管路老朽化率を見ながら、維持管理を行っていく。
</t>
    <rPh sb="25" eb="27">
      <t>シンクウ</t>
    </rPh>
    <rPh sb="27" eb="28">
      <t>ベン</t>
    </rPh>
    <rPh sb="32" eb="33">
      <t>オヨ</t>
    </rPh>
    <rPh sb="43" eb="45">
      <t>タイヨウ</t>
    </rPh>
    <rPh sb="45" eb="47">
      <t>ネンスウ</t>
    </rPh>
    <rPh sb="48" eb="50">
      <t>ケイカ</t>
    </rPh>
    <rPh sb="52" eb="55">
      <t>シュウゼントウ</t>
    </rPh>
    <rPh sb="56" eb="58">
      <t>ゾウカ</t>
    </rPh>
    <rPh sb="89" eb="92">
      <t>ケイカクテキ</t>
    </rPh>
    <rPh sb="123" eb="125">
      <t>レイワ</t>
    </rPh>
    <rPh sb="126" eb="127">
      <t>ネン</t>
    </rPh>
    <rPh sb="127" eb="128">
      <t>ド</t>
    </rPh>
    <rPh sb="130" eb="132">
      <t>コウエイ</t>
    </rPh>
    <rPh sb="132" eb="134">
      <t>キギョウ</t>
    </rPh>
    <rPh sb="134" eb="136">
      <t>カイケイ</t>
    </rPh>
    <rPh sb="138" eb="140">
      <t>イコウ</t>
    </rPh>
    <rPh sb="141" eb="143">
      <t>カンリョウ</t>
    </rPh>
    <rPh sb="149" eb="153">
      <t>ユウケイコテイ</t>
    </rPh>
    <rPh sb="153" eb="155">
      <t>シサン</t>
    </rPh>
    <rPh sb="155" eb="157">
      <t>ゲンカ</t>
    </rPh>
    <rPh sb="157" eb="159">
      <t>ショウキャク</t>
    </rPh>
    <rPh sb="159" eb="160">
      <t>リツ</t>
    </rPh>
    <rPh sb="162" eb="164">
      <t>カンロ</t>
    </rPh>
    <rPh sb="164" eb="167">
      <t>ロウキュウカ</t>
    </rPh>
    <rPh sb="167" eb="168">
      <t>リツ</t>
    </rPh>
    <rPh sb="169" eb="170">
      <t>ミ</t>
    </rPh>
    <phoneticPr fontId="4"/>
  </si>
  <si>
    <r>
      <t>　建設事業はすでに終了しており、現在は維持管理と起債の償還のみを行っている。そのため起債残高は減少している。
　①収益的収支比率は、毎年度減少していたが、法適化に伴う打ち切り決算の影響で100％を超える結果となった。しかし、人口減少が著しく一般会計からの繰入金に頼らざるを得ない現状があるため、経費削減に努めていく必要がある。
　④企業債残高対事業規模比率について、昨年度より前の数値に戻っている。整備はすでに完了しているため、今後も変動はないものと考えられる。
　⑤経費回収率においては、法的化に伴う打ち切り決算の影響で例年の数値を大きく超える結果となった。一般会計からの繰入れに頼っていることが現状であり、更なる経費削減が必要である。⑥汚水処理原価は昨年度と比べ減少し、全国平均、類似団体平均値を下回った。法適化に伴う打ち切り決算が影響していると考えられる。⑦施設利用率においては、</t>
    </r>
    <r>
      <rPr>
        <sz val="11"/>
        <rFont val="ＭＳ ゴシック"/>
        <family val="3"/>
        <charset val="128"/>
      </rPr>
      <t>5</t>
    </r>
    <r>
      <rPr>
        <sz val="11"/>
        <color theme="1"/>
        <rFont val="ＭＳ ゴシック"/>
        <family val="3"/>
        <charset val="128"/>
      </rPr>
      <t>年連続で全国平均、類似団体平均値を下回っている。著しい人口減少により、今後も数値の低下が見込まれることから、施設の統廃合等の検討も必要である。⑧水洗化率においては、例年同様横ばいの状態が続いている。今後もこの状態の継続を目指して運営にあたる。</t>
    </r>
    <rPh sb="1" eb="3">
      <t>ケンセツ</t>
    </rPh>
    <rPh sb="47" eb="49">
      <t>ゲンショウ</t>
    </rPh>
    <rPh sb="57" eb="60">
      <t>シュウエキテキ</t>
    </rPh>
    <rPh sb="60" eb="62">
      <t>シュウシ</t>
    </rPh>
    <rPh sb="62" eb="64">
      <t>ヒリツ</t>
    </rPh>
    <rPh sb="66" eb="69">
      <t>マイネンド</t>
    </rPh>
    <rPh sb="69" eb="71">
      <t>ゲンショウ</t>
    </rPh>
    <rPh sb="79" eb="80">
      <t>カ</t>
    </rPh>
    <rPh sb="81" eb="82">
      <t>トモナ</t>
    </rPh>
    <rPh sb="87" eb="89">
      <t>ケッサン</t>
    </rPh>
    <rPh sb="90" eb="92">
      <t>エイキョウ</t>
    </rPh>
    <rPh sb="98" eb="99">
      <t>コ</t>
    </rPh>
    <rPh sb="101" eb="103">
      <t>ケッカ</t>
    </rPh>
    <rPh sb="112" eb="116">
      <t>ジンコウゲンショウ</t>
    </rPh>
    <rPh sb="117" eb="118">
      <t>イチジル</t>
    </rPh>
    <rPh sb="120" eb="124">
      <t>イッパンカイケイ</t>
    </rPh>
    <rPh sb="127" eb="130">
      <t>クリイレキン</t>
    </rPh>
    <rPh sb="131" eb="132">
      <t>タヨ</t>
    </rPh>
    <rPh sb="136" eb="137">
      <t>エ</t>
    </rPh>
    <rPh sb="139" eb="141">
      <t>ゲンジョウ</t>
    </rPh>
    <rPh sb="147" eb="151">
      <t>ケイヒサクゲン</t>
    </rPh>
    <rPh sb="152" eb="153">
      <t>ツト</t>
    </rPh>
    <rPh sb="157" eb="159">
      <t>ヒツヨウ</t>
    </rPh>
    <rPh sb="183" eb="186">
      <t>サクネンド</t>
    </rPh>
    <rPh sb="188" eb="189">
      <t>マエ</t>
    </rPh>
    <rPh sb="190" eb="192">
      <t>スウチ</t>
    </rPh>
    <rPh sb="193" eb="194">
      <t>モド</t>
    </rPh>
    <rPh sb="199" eb="201">
      <t>セイビ</t>
    </rPh>
    <rPh sb="205" eb="207">
      <t>カンリョウ</t>
    </rPh>
    <rPh sb="214" eb="216">
      <t>コンゴ</t>
    </rPh>
    <rPh sb="217" eb="219">
      <t>ヘンドウ</t>
    </rPh>
    <rPh sb="225" eb="226">
      <t>カンガ</t>
    </rPh>
    <rPh sb="234" eb="238">
      <t>ケイヒカイシュウ</t>
    </rPh>
    <rPh sb="238" eb="239">
      <t>リツ</t>
    </rPh>
    <rPh sb="261" eb="263">
      <t>レイネン</t>
    </rPh>
    <rPh sb="264" eb="266">
      <t>スウチ</t>
    </rPh>
    <rPh sb="267" eb="268">
      <t>オオ</t>
    </rPh>
    <rPh sb="270" eb="271">
      <t>コ</t>
    </rPh>
    <rPh sb="273" eb="275">
      <t>ケッカ</t>
    </rPh>
    <rPh sb="333" eb="335">
      <t>ゲンショウ</t>
    </rPh>
    <rPh sb="350" eb="352">
      <t>シタマワ</t>
    </rPh>
    <rPh sb="359" eb="360">
      <t>トモナ</t>
    </rPh>
    <rPh sb="361" eb="362">
      <t>ウ</t>
    </rPh>
    <rPh sb="363" eb="364">
      <t>キ</t>
    </rPh>
    <rPh sb="365" eb="367">
      <t>ケッサン</t>
    </rPh>
    <rPh sb="368" eb="370">
      <t>エイキョウ</t>
    </rPh>
    <rPh sb="375" eb="376">
      <t>カンガ</t>
    </rPh>
    <rPh sb="382" eb="383">
      <t>サラ</t>
    </rPh>
    <rPh sb="385" eb="387">
      <t>ケイヒ</t>
    </rPh>
    <rPh sb="387" eb="389">
      <t>サクゲン</t>
    </rPh>
    <rPh sb="390" eb="392">
      <t>ヒツヨウ</t>
    </rPh>
    <rPh sb="397" eb="399">
      <t>オスイ</t>
    </rPh>
    <rPh sb="399" eb="401">
      <t>ショリ</t>
    </rPh>
    <rPh sb="401" eb="403">
      <t>ゲンカ</t>
    </rPh>
    <rPh sb="404" eb="407">
      <t>サクネンド</t>
    </rPh>
    <rPh sb="408" eb="409">
      <t>クラ</t>
    </rPh>
    <rPh sb="410" eb="412">
      <t>ゾウカ</t>
    </rPh>
    <rPh sb="414" eb="416">
      <t>ゼンコク</t>
    </rPh>
    <rPh sb="416" eb="418">
      <t>ヘイキン</t>
    </rPh>
    <rPh sb="418" eb="419">
      <t>イチジル</t>
    </rPh>
    <rPh sb="422" eb="424">
      <t>ルイジ</t>
    </rPh>
    <rPh sb="424" eb="426">
      <t>ダンタイ</t>
    </rPh>
    <rPh sb="426" eb="428">
      <t>ヘイキン</t>
    </rPh>
    <rPh sb="428" eb="429">
      <t>チ</t>
    </rPh>
    <rPh sb="429" eb="431">
      <t>コンゴ</t>
    </rPh>
    <rPh sb="432" eb="434">
      <t>スウチ</t>
    </rPh>
    <rPh sb="435" eb="437">
      <t>テイカ</t>
    </rPh>
    <rPh sb="438" eb="440">
      <t>ミコ</t>
    </rPh>
    <rPh sb="449" eb="451">
      <t>ケイヒ</t>
    </rPh>
    <rPh sb="452" eb="454">
      <t>ゾウカ</t>
    </rPh>
    <rPh sb="459" eb="461">
      <t>ヨウイン</t>
    </rPh>
    <rPh sb="465" eb="467">
      <t>スイサツ</t>
    </rPh>
    <rPh sb="472" eb="474">
      <t>シセツ</t>
    </rPh>
    <rPh sb="474" eb="476">
      <t>リヨウ</t>
    </rPh>
    <rPh sb="476" eb="478">
      <t>レイネン</t>
    </rPh>
    <rPh sb="478" eb="480">
      <t>ドウヨウ</t>
    </rPh>
    <rPh sb="480" eb="481">
      <t>ヨコ</t>
    </rPh>
    <rPh sb="484" eb="486">
      <t>ジョウタイ</t>
    </rPh>
    <rPh sb="487" eb="488">
      <t>ツヅ</t>
    </rPh>
    <rPh sb="493" eb="495">
      <t>コンゴ</t>
    </rPh>
    <rPh sb="498" eb="500">
      <t>ジョウタイ</t>
    </rPh>
    <rPh sb="501" eb="503">
      <t>ケイゾク</t>
    </rPh>
    <rPh sb="504" eb="506">
      <t>メザ</t>
    </rPh>
    <rPh sb="508" eb="510">
      <t>ウンエイスイセンカリツホンジギョウ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</si>
</sst>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0C-4A78-90EF-4CA839D98A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40C-4A78-90EF-4CA839D98A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47.95</c:v>
                </c:pt>
                <c:pt idx="1">
                  <c:v>50</c:v>
                </c:pt>
                <c:pt idx="2">
                  <c:v>52.4</c:v>
                </c:pt>
                <c:pt idx="3">
                  <c:v>48.97</c:v>
                </c:pt>
                <c:pt idx="4">
                  <c:v>45.21</c:v>
                </c:pt>
              </c:numCache>
            </c:numRef>
          </c:val>
          <c:extLst>
            <c:ext xmlns:c16="http://schemas.microsoft.com/office/drawing/2014/chart" uri="{C3380CC4-5D6E-409C-BE32-E72D297353CC}">
              <c16:uniqueId val="{00000000-700E-4695-8C6F-0B65CDBE23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00E-4695-8C6F-0B65CDBE23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B8-4690-A929-08E2F3CC11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3B8-4690-A929-08E2F3CC11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99.04</c:v>
                </c:pt>
                <c:pt idx="1">
                  <c:v>93.34</c:v>
                </c:pt>
                <c:pt idx="2">
                  <c:v>91.34</c:v>
                </c:pt>
                <c:pt idx="3">
                  <c:v>81.98</c:v>
                </c:pt>
                <c:pt idx="4">
                  <c:v>100.01</c:v>
                </c:pt>
              </c:numCache>
            </c:numRef>
          </c:val>
          <c:extLst>
            <c:ext xmlns:c16="http://schemas.microsoft.com/office/drawing/2014/chart" uri="{C3380CC4-5D6E-409C-BE32-E72D297353CC}">
              <c16:uniqueId val="{00000000-EC0C-4217-9B2C-C6EB9343AD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C-4217-9B2C-C6EB9343AD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B-4E60-9BEE-0BDF34FB12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B-4E60-9BEE-0BDF34FB12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5-4B24-9529-81E13F0E78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5-4B24-9529-81E13F0E78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C-40B5-9723-AF5104340A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C-40B5-9723-AF5104340A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2-4EC2-9AAF-63AE5389C0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2-4EC2-9AAF-63AE5389C0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1503.41</c:v>
                </c:pt>
                <c:pt idx="4">
                  <c:v>0</c:v>
                </c:pt>
              </c:numCache>
            </c:numRef>
          </c:val>
          <c:extLst>
            <c:ext xmlns:c16="http://schemas.microsoft.com/office/drawing/2014/chart" uri="{C3380CC4-5D6E-409C-BE32-E72D297353CC}">
              <c16:uniqueId val="{00000000-9AAA-4221-A1EC-C0A75C4AF7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AAA-4221-A1EC-C0A75C4AF7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c:v>
                </c:pt>
                <c:pt idx="1">
                  <c:v>63.97</c:v>
                </c:pt>
                <c:pt idx="2">
                  <c:v>70.84</c:v>
                </c:pt>
                <c:pt idx="3">
                  <c:v>50.91</c:v>
                </c:pt>
                <c:pt idx="4">
                  <c:v>100</c:v>
                </c:pt>
              </c:numCache>
            </c:numRef>
          </c:val>
          <c:extLst>
            <c:ext xmlns:c16="http://schemas.microsoft.com/office/drawing/2014/chart" uri="{C3380CC4-5D6E-409C-BE32-E72D297353CC}">
              <c16:uniqueId val="{00000000-210E-4315-B524-8A04A63097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10E-4315-B524-8A04A63097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166.51</c:v>
                </c:pt>
                <c:pt idx="1">
                  <c:v>253.91</c:v>
                </c:pt>
                <c:pt idx="2">
                  <c:v>225.03</c:v>
                </c:pt>
                <c:pt idx="3">
                  <c:v>329.35</c:v>
                </c:pt>
                <c:pt idx="4">
                  <c:v>177.89</c:v>
                </c:pt>
              </c:numCache>
            </c:numRef>
          </c:val>
          <c:extLst>
            <c:ext xmlns:c16="http://schemas.microsoft.com/office/drawing/2014/chart" uri="{C3380CC4-5D6E-409C-BE32-E72D297353CC}">
              <c16:uniqueId val="{00000000-4958-4160-90D4-71B475FE6B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958-4160-90D4-71B475FE6B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1" zoomScaleNormal="91"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笛吹市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67271</v>
      </c>
      <c r="AM8" s="41"/>
      <c r="AN8" s="41"/>
      <c r="AO8" s="41"/>
      <c r="AP8" s="41"/>
      <c r="AQ8" s="41"/>
      <c r="AR8" s="41"/>
      <c r="AS8" s="41"/>
      <c r="AT8" s="34">
        <f>データ!T6</f>
        <v>201.92</v>
      </c>
      <c r="AU8" s="34"/>
      <c r="AV8" s="34"/>
      <c r="AW8" s="34"/>
      <c r="AX8" s="34"/>
      <c r="AY8" s="34"/>
      <c r="AZ8" s="34"/>
      <c r="BA8" s="34"/>
      <c r="BB8" s="34">
        <f>データ!U6</f>
        <v>333.16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0.39</v>
      </c>
      <c r="Q10" s="34"/>
      <c r="R10" s="34"/>
      <c r="S10" s="34"/>
      <c r="T10" s="34"/>
      <c r="U10" s="34"/>
      <c r="V10" s="34"/>
      <c r="W10" s="34">
        <f>データ!Q6</f>
        <v>99.21</v>
      </c>
      <c r="X10" s="34"/>
      <c r="Y10" s="34"/>
      <c r="Z10" s="34"/>
      <c r="AA10" s="34"/>
      <c r="AB10" s="34"/>
      <c r="AC10" s="34"/>
      <c r="AD10" s="41">
        <f>データ!R6</f>
        <v>2640</v>
      </c>
      <c r="AE10" s="41"/>
      <c r="AF10" s="41"/>
      <c r="AG10" s="41"/>
      <c r="AH10" s="41"/>
      <c r="AI10" s="41"/>
      <c r="AJ10" s="41"/>
      <c r="AK10" s="2"/>
      <c r="AL10" s="41">
        <f>データ!V6</f>
        <v>261</v>
      </c>
      <c r="AM10" s="41"/>
      <c r="AN10" s="41"/>
      <c r="AO10" s="41"/>
      <c r="AP10" s="41"/>
      <c r="AQ10" s="41"/>
      <c r="AR10" s="41"/>
      <c r="AS10" s="41"/>
      <c r="AT10" s="34">
        <f>データ!W6</f>
        <v>0.22</v>
      </c>
      <c r="AU10" s="34"/>
      <c r="AV10" s="34"/>
      <c r="AW10" s="34"/>
      <c r="AX10" s="34"/>
      <c r="AY10" s="34"/>
      <c r="AZ10" s="34"/>
      <c r="BA10" s="34"/>
      <c r="BB10" s="34">
        <f>データ!X6</f>
        <v>1186.3599999999999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N/sQTHyJiOONse5JuzB3TBrofYkLjVplAM5Vs6Ix7mo89nhJCuGxn02QyBOXKnc8+ofNiu7wyDpO0zzEmQGnpg==" saltValue="rBZyi2qISIOJUkpTOi86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192112</v>
      </c>
      <c r="D6" s="19">
        <f t="shared" si="3"/>
        <v>47</v>
      </c>
      <c r="E6" s="19">
        <f t="shared" si="3"/>
        <v>17</v>
      </c>
      <c r="F6" s="19">
        <f t="shared" si="3"/>
        <v>5</v>
      </c>
      <c r="G6" s="19">
        <f t="shared" si="3"/>
        <v>0</v>
      </c>
      <c r="H6" s="19" t="str">
        <f t="shared" si="3"/>
        <v>山梨県　笛吹市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0.39</v>
      </c>
      <c r="Q6" s="20">
        <f t="shared" si="3"/>
        <v>99.21</v>
      </c>
      <c r="R6" s="20">
        <f t="shared" si="3"/>
        <v>2640</v>
      </c>
      <c r="S6" s="20">
        <f t="shared" si="3"/>
        <v>67271</v>
      </c>
      <c r="T6" s="20">
        <f t="shared" si="3"/>
        <v>201.92</v>
      </c>
      <c r="U6" s="20">
        <f t="shared" si="3"/>
        <v>333.16</v>
      </c>
      <c r="V6" s="20">
        <f t="shared" si="3"/>
        <v>261</v>
      </c>
      <c r="W6" s="20">
        <f t="shared" si="3"/>
        <v>0.22</v>
      </c>
      <c r="X6" s="20">
        <f t="shared" si="3"/>
        <v>1186.3599999999999</v>
      </c>
      <c r="Y6" s="21">
        <f>IF(Y7="",NA(),Y7)</f>
        <v>99.04</v>
      </c>
      <c r="Z6" s="21">
        <f t="shared" ref="Z6:AH6" si="4">IF(Z7="",NA(),Z7)</f>
        <v>93.34</v>
      </c>
      <c r="AA6" s="21">
        <f t="shared" si="4"/>
        <v>91.34</v>
      </c>
      <c r="AB6" s="21">
        <f t="shared" si="4"/>
        <v>81.98</v>
      </c>
      <c r="AC6" s="21">
        <f t="shared" si="4"/>
        <v>100.01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1503.41</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96</v>
      </c>
      <c r="BR6" s="21">
        <f t="shared" ref="BR6:BZ6" si="8">IF(BR7="",NA(),BR7)</f>
        <v>63.97</v>
      </c>
      <c r="BS6" s="21">
        <f t="shared" si="8"/>
        <v>70.84</v>
      </c>
      <c r="BT6" s="21">
        <f t="shared" si="8"/>
        <v>50.91</v>
      </c>
      <c r="BU6" s="21">
        <f t="shared" si="8"/>
        <v>100</v>
      </c>
      <c r="BV6" s="21">
        <f t="shared" si="8"/>
        <v>57.31</v>
      </c>
      <c r="BW6" s="21">
        <f t="shared" si="8"/>
        <v>57.08</v>
      </c>
      <c r="BX6" s="21">
        <f t="shared" si="8"/>
        <v>56.26</v>
      </c>
      <c r="BY6" s="21">
        <f t="shared" si="8"/>
        <v>52.94</v>
      </c>
      <c r="BZ6" s="21">
        <f t="shared" si="8"/>
        <v>52.05</v>
      </c>
      <c r="CA6" s="20" t="str">
        <f>IF(CA7="","",IF(CA7="-","【-】","【"&amp;SUBSTITUTE(TEXT(CA7,"#,##0.00"),"-","△")&amp;"】"))</f>
        <v>【56.93】</v>
      </c>
      <c r="CB6" s="21">
        <f>IF(CB7="",NA(),CB7)</f>
        <v>166.51</v>
      </c>
      <c r="CC6" s="21">
        <f t="shared" ref="CC6:CK6" si="9">IF(CC7="",NA(),CC7)</f>
        <v>253.91</v>
      </c>
      <c r="CD6" s="21">
        <f t="shared" si="9"/>
        <v>225.03</v>
      </c>
      <c r="CE6" s="21">
        <f t="shared" si="9"/>
        <v>329.35</v>
      </c>
      <c r="CF6" s="21">
        <f t="shared" si="9"/>
        <v>177.89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47.95</v>
      </c>
      <c r="CN6" s="21">
        <f t="shared" ref="CN6:CV6" si="10">IF(CN7="",NA(),CN7)</f>
        <v>50</v>
      </c>
      <c r="CO6" s="21">
        <f t="shared" si="10"/>
        <v>52.4</v>
      </c>
      <c r="CP6" s="21">
        <f t="shared" si="10"/>
        <v>48.97</v>
      </c>
      <c r="CQ6" s="21">
        <f t="shared" si="10"/>
        <v>45.21</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192112</v>
      </c>
      <c r="D7" s="23">
        <v>47</v>
      </c>
      <c r="E7" s="23">
        <v>17</v>
      </c>
      <c r="F7" s="23">
        <v>5</v>
      </c>
      <c r="G7" s="23">
        <v>0</v>
      </c>
      <c r="H7" s="23" t="s">
        <v>97</v>
      </c>
      <c r="I7" s="23" t="s">
        <v>98</v>
      </c>
      <c r="J7" s="23" t="s">
        <v>99</v>
      </c>
      <c r="K7" s="23" t="s">
        <v>100</v>
      </c>
      <c r="L7" s="23" t="s">
        <v>101</v>
      </c>
      <c r="M7" s="23" t="s">
        <v>102</v>
      </c>
      <c r="N7" s="24" t="s">
        <v>103</v>
      </c>
      <c r="O7" s="24" t="s">
        <v>104</v>
      </c>
      <c r="P7" s="24">
        <v>0.39</v>
      </c>
      <c r="Q7" s="24">
        <v>99.21</v>
      </c>
      <c r="R7" s="24">
        <v>2640</v>
      </c>
      <c r="S7" s="24">
        <v>67271</v>
      </c>
      <c r="T7" s="24">
        <v>201.92</v>
      </c>
      <c r="U7" s="24">
        <v>333.16</v>
      </c>
      <c r="V7" s="24">
        <v>261</v>
      </c>
      <c r="W7" s="24">
        <v>0.22</v>
      </c>
      <c r="X7" s="24">
        <v>1186.3599999999999</v>
      </c>
      <c r="Y7" s="24">
        <v>99.04</v>
      </c>
      <c r="Z7" s="24">
        <v>93.34</v>
      </c>
      <c r="AA7" s="24">
        <v>91.34</v>
      </c>
      <c r="AB7" s="24">
        <v>81.98</v>
      </c>
      <c r="AC7" s="24">
        <v>100.01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1503.41</v>
      </c>
      <c r="BJ7" s="24">
        <v>0</v>
      </c>
      <c r="BK7" s="24">
        <v>826.83</v>
      </c>
      <c r="BL7" s="24">
        <v>867.83</v>
      </c>
      <c r="BM7" s="24">
        <v>791.76</v>
      </c>
      <c r="BN7" s="24">
        <v>900.82</v>
      </c>
      <c r="BO7" s="24">
        <v>839.21</v>
      </c>
      <c r="BP7" s="24">
        <v>785.1</v>
      </c>
      <c r="BQ7" s="24">
        <v>96</v>
      </c>
      <c r="BR7" s="24">
        <v>63.97</v>
      </c>
      <c r="BS7" s="24">
        <v>70.84</v>
      </c>
      <c r="BT7" s="24">
        <v>50.91</v>
      </c>
      <c r="BU7" s="24">
        <v>100</v>
      </c>
      <c r="BV7" s="24">
        <v>57.31</v>
      </c>
      <c r="BW7" s="24">
        <v>57.08</v>
      </c>
      <c r="BX7" s="24">
        <v>56.26</v>
      </c>
      <c r="BY7" s="24">
        <v>52.94</v>
      </c>
      <c r="BZ7" s="24">
        <v>52.05</v>
      </c>
      <c r="CA7" s="24">
        <v>56.93</v>
      </c>
      <c r="CB7" s="24">
        <v>166.51</v>
      </c>
      <c r="CC7" s="24">
        <v>253.91</v>
      </c>
      <c r="CD7" s="24">
        <v>225.03</v>
      </c>
      <c r="CE7" s="24">
        <v>329.35</v>
      </c>
      <c r="CF7" s="24">
        <v>177.89</v>
      </c>
      <c r="CG7" s="24">
        <v>273.52</v>
      </c>
      <c r="CH7" s="24">
        <v>274.99</v>
      </c>
      <c r="CI7" s="24">
        <v>282.08999999999997</v>
      </c>
      <c r="CJ7" s="24">
        <v>303.27999999999997</v>
      </c>
      <c r="CK7" s="24">
        <v>301.86</v>
      </c>
      <c r="CL7" s="24">
        <v>271.14999999999998</v>
      </c>
      <c r="CM7" s="24">
        <v>47.95</v>
      </c>
      <c r="CN7" s="24">
        <v>50</v>
      </c>
      <c r="CO7" s="24">
        <v>52.4</v>
      </c>
      <c r="CP7" s="24">
        <v>48.97</v>
      </c>
      <c r="CQ7" s="24">
        <v>45.21</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2025-02-05T04:01:58Z</cp:lastPrinted>
  <dcterms:created xsi:type="dcterms:W3CDTF">2025-01-24T07:34:40Z</dcterms:created>
  <dcterms:modified xsi:type="dcterms:W3CDTF">2025-02-18T04:17:52Z</dcterms:modified>
  <cp:category/>
</cp:coreProperties>
</file>