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Q:\00229_市町村課\02\決算統計（公営企業）\R6\16★経営比較分析表★\03市町村等→県\02橘田\00 各市町村\10笛吹市\"/>
    </mc:Choice>
  </mc:AlternateContent>
  <xr:revisionPtr revIDLastSave="0" documentId="13_ncr:1_{8FB49728-EC57-4561-8C1D-6BDF7EB6DE5B}" xr6:coauthVersionLast="47" xr6:coauthVersionMax="47" xr10:uidLastSave="{00000000-0000-0000-0000-000000000000}"/>
  <workbookProtection workbookAlgorithmName="SHA-512" workbookHashValue="xm9Cw8HJ6dvqm9HPEOjud5BfE6jxzqCVw435eAHNGYE6sVhu7l/d4sdOlmIIndBwBnbb5EWry+Q8nRnKxSKlzA==" workbookSaltValue="rDWyDvu8Lw/mJWRigJo6LQ==" workbookSpinCount="100000" lockStructure="1"/>
  <bookViews>
    <workbookView xWindow="-108" yWindow="-108" windowWidth="30936" windowHeight="16776"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V6" i="5"/>
  <c r="U6" i="5"/>
  <c r="BB8" i="4" s="1"/>
  <c r="T6" i="5"/>
  <c r="AT8" i="4" s="1"/>
  <c r="S6" i="5"/>
  <c r="AL8" i="4" s="1"/>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J85" i="4"/>
  <c r="F85" i="4"/>
  <c r="AT10" i="4"/>
  <c r="AL10" i="4"/>
  <c r="I10" i="4"/>
  <c r="P8" i="4"/>
  <c r="I8" i="4"/>
</calcChain>
</file>

<file path=xl/sharedStrings.xml><?xml version="1.0" encoding="utf-8"?>
<sst xmlns="http://schemas.openxmlformats.org/spreadsheetml/2006/main" count="236" uniqueCount="117">
  <si>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</si>
  <si>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</si>
  <si>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</si>
  <si>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</si>
  <si>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</si>
  <si>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</si>
  <si>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</si>
  <si>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</si>
  <si>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</si>
  <si>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</si>
  <si>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</si>
  <si>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</si>
  <si>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</si>
  <si>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</si>
  <si>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</si>
  <si>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</si>
  <si>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</si>
  <si>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</si>
  <si>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</si>
  <si>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</si>
  <si>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</si>
  <si>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</si>
  <si>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</si>
  <si>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</si>
  <si>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</si>
  <si>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</si>
  <si>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</si>
  <si>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</si>
  <si>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</si>
  <si>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</si>
  <si>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</si>
  <si>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</si>
  <si>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</si>
  <si>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</si>
  <si>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</si>
  <si>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</si>
  <si>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</si>
  <si>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</si>
  <si>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</si>
  <si>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</si>
  <si>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</si>
  <si>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</si>
  <si>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</si>
  <si>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</si>
  <si>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</si>
  <si>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</si>
  <si>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</si>
  <si>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</si>
  <si>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</si>
  <si>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</si>
  <si>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</si>
  <si>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</si>
  <si>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</si>
  <si>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</si>
  <si>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</si>
  <si>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</si>
  <si>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</si>
  <si>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</si>
  <si>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</si>
  <si>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</si>
  <si>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</si>
  <si>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</si>
  <si>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</si>
  <si>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</si>
  <si>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</si>
  <si>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</si>
  <si>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</si>
  <si>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</si>
  <si>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</si>
  <si>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</si>
  <si>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</si>
  <si>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</si>
  <si>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</si>
  <si>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</si>
  <si>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</si>
  <si>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</si>
  <si>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</si>
  <si>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</si>
  <si>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</si>
  <si>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</si>
  <si>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</si>
  <si>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</si>
  <si>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</si>
  <si>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</si>
  <si>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</si>
  <si>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</si>
  <si>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</si>
  <si>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</si>
  <si>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</si>
  <si>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</si>
  <si>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</si>
  <si>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</si>
  <si>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</si>
  <si>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</si>
  <si>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</si>
  <si>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</si>
  <si>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笛吹市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</si>
  <si>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</si>
  <si>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</si>
  <si>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</si>
  <si>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</si>
  <si>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</si>
  <si>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</si>
  <si>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</si>
  <si>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</si>
  <si>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</si>
  <si>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</si>
  <si>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</si>
  <si>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</si>
  <si>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</si>
  <si>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</si>
  <si>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</si>
  <si>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</si>
  <si>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</si>
  <si>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　当市においては、事業運営のために経費削減を行っているが、令和4年度に予定していた使用料改定が新型コロナウイルスや物価高騰の影響により延期となったため、依然として使用料収入が不足している。そのため、一般会計からの繰入金に頼ってしまい、独立採算がとれていない状態である。事業開始当初、加入促進のための採算を度外視した料金設定が長く続き、計画的に使用料改定が行われなかったことが現在まで影響していると思われる。
　今後は、使用料改定を本格的に検討し、一般会計からの繰入金に頼らない運営が行えるよう、引き続き経費削減に努めていく必要がある。人口減少が見込まれる中だが、持続可能な経営を目指し、整備等を行っていくことも必要である。</t>
    <rPh sb="57" eb="61">
      <t>ブッカコウトウ</t>
    </rPh>
    <rPh sb="62" eb="64">
      <t>エイキョウ</t>
    </rPh>
    <rPh sb="99" eb="103">
      <t>イッパンカイケイ</t>
    </rPh>
    <rPh sb="106" eb="109">
      <t>クリイレキン</t>
    </rPh>
    <rPh sb="110" eb="111">
      <t>タヨ</t>
    </rPh>
    <rPh sb="117" eb="121">
      <t>ドクリツサイサン</t>
    </rPh>
    <rPh sb="128" eb="130">
      <t>ジョウタイ</t>
    </rPh>
    <rPh sb="215" eb="218">
      <t>ホンカクテキ</t>
    </rPh>
    <rPh sb="219" eb="221">
      <t>ケントウ</t>
    </rPh>
    <rPh sb="223" eb="227">
      <t>イッパンカイケイ</t>
    </rPh>
    <rPh sb="247" eb="248">
      <t>ヒ</t>
    </rPh>
    <rPh sb="249" eb="250">
      <t>ツヅ</t>
    </rPh>
    <rPh sb="251" eb="255">
      <t>ケイヒサクゲン</t>
    </rPh>
    <rPh sb="256" eb="257">
      <t>ツト</t>
    </rPh>
    <rPh sb="261" eb="263">
      <t>ヒツヨウ</t>
    </rPh>
    <rPh sb="267" eb="271">
      <t>ジンコウゲンショウ</t>
    </rPh>
    <rPh sb="272" eb="274">
      <t>ミコ</t>
    </rPh>
    <rPh sb="277" eb="278">
      <t>ナカ</t>
    </rPh>
    <rPh sb="281" eb="285">
      <t>ジゾクカノウ</t>
    </rPh>
    <rPh sb="286" eb="288">
      <t>ケイエイ</t>
    </rPh>
    <rPh sb="289" eb="291">
      <t>メザ</t>
    </rPh>
    <rPh sb="293" eb="296">
      <t>セイビトウ</t>
    </rPh>
    <rPh sb="297" eb="298">
      <t>オコナ</t>
    </rPh>
    <rPh sb="305" eb="307">
      <t>ヒツヨウ</t>
    </rPh>
    <phoneticPr fontId="4"/>
  </si>
  <si>
    <t>未だ整備の途中であり、管渠についてはまだ耐用年数が到達していない状況である。しかし、今後10年以内に耐用年数を経過するものがあるため、定期的に計画を見直しながら工事を進めていく必要がある。
　また、105機場あるマンホールポンプ場については、耐用年数が過ぎたものが多数ある。毎年更新工事を行っているが、汚水処理に支障が出ないよう計画的に取替等を行っていく予定である。</t>
    <rPh sb="2" eb="4">
      <t>セイビ</t>
    </rPh>
    <rPh sb="20" eb="24">
      <t>タイヨウネンスウ</t>
    </rPh>
    <rPh sb="25" eb="27">
      <t>トウタツ</t>
    </rPh>
    <rPh sb="67" eb="70">
      <t>テイキテキ</t>
    </rPh>
    <rPh sb="71" eb="73">
      <t>ケイカク</t>
    </rPh>
    <rPh sb="74" eb="76">
      <t>ミナオ</t>
    </rPh>
    <rPh sb="80" eb="82">
      <t>コウジ</t>
    </rPh>
    <rPh sb="83" eb="84">
      <t>スス</t>
    </rPh>
    <rPh sb="88" eb="90">
      <t>ヒツヨウ</t>
    </rPh>
    <rPh sb="102" eb="103">
      <t>キ</t>
    </rPh>
    <rPh sb="103" eb="104">
      <t>ジョウ</t>
    </rPh>
    <rPh sb="114" eb="115">
      <t>ジョウ</t>
    </rPh>
    <rPh sb="151" eb="155">
      <t>オスイショリ</t>
    </rPh>
    <rPh sb="156" eb="158">
      <t>シショウ</t>
    </rPh>
    <rPh sb="159" eb="160">
      <t>デ</t>
    </rPh>
    <rPh sb="164" eb="167">
      <t>ケイカクテキ</t>
    </rPh>
    <rPh sb="168" eb="171">
      <t>トリカエトウ</t>
    </rPh>
    <rPh sb="172" eb="173">
      <t>オコナ</t>
    </rPh>
    <rPh sb="177" eb="179">
      <t>ヨテイ</t>
    </rPh>
    <phoneticPr fontId="4"/>
  </si>
  <si>
    <t>笛吹市公共下水道事業は、平成28年度より公営企業会計に移行し経営を行っている。公共下水道事業においては、企業債償還利子が減少していることから、経常収支の規模は毎年縮小している。①経常収支比率は100%を超えているが、今年度も新型コロナウイルスや物価高騰の影響が続き、使用料収入が回復しきっていない状況である。現在も一般会計からの基準外繰入を充てているため、独立採算とはかけ離れた会計運営となっている。令和4年度に予定していた使用料改定が延期となったため、引き続き経費削減が必要である。②累積欠損金比率は例年通り良好だが、依然として使用料収入が低く維持管理費が多いため、今後も経費削減や使用料改定を図る必要がある。③流動比率は、年々上昇しているが、未だに100％を下回っている。企業債償還の割合が高く、使用料収入が少ないことが要因であるため、使用料改定等の検討が必要である。④企業債残高対事業規模比率について、企業債現在高は減少傾向にあるが、使用料が低いため、平均値より大幅に高い数値となっている。⑤経費回収率は、100%に達していないため、使用料の増加を図るために料金改定や未接続世帯への加入促進を行っていく必要がある。⑥汚水処理原価は、例年に比べ減少したが、引き続き経費削減に努める必要がある。⑧水洗化率は、転出や死亡等を加味せず算出していたが、今年度から見直しを行ったことで減少となった。引き続き接続件数を増やせるよう努める必要がある。</t>
    <rPh sb="227" eb="228">
      <t>ヒ</t>
    </rPh>
    <rPh sb="229" eb="230">
      <t>ツヅ</t>
    </rPh>
    <rPh sb="347" eb="348">
      <t>イマ</t>
    </rPh>
    <rPh sb="355" eb="357">
      <t>シタマワ</t>
    </rPh>
    <rPh sb="453" eb="455">
      <t>ゾウカ</t>
    </rPh>
    <rPh sb="456" eb="457">
      <t>ハカ</t>
    </rPh>
    <rPh sb="461" eb="465">
      <t>リョウキンカイテイ</t>
    </rPh>
    <rPh sb="498" eb="500">
      <t>レイネン</t>
    </rPh>
    <rPh sb="501" eb="502">
      <t>クラ</t>
    </rPh>
    <rPh sb="503" eb="505">
      <t>ゲンショウ</t>
    </rPh>
    <rPh sb="509" eb="510">
      <t>ヒ</t>
    </rPh>
    <rPh sb="511" eb="512">
      <t>ツヅ</t>
    </rPh>
    <rPh sb="513" eb="517">
      <t>ケイヒサクゲン</t>
    </rPh>
    <rPh sb="518" eb="519">
      <t>ツト</t>
    </rPh>
    <rPh sb="521" eb="523">
      <t>ヒツヨウ</t>
    </rPh>
    <rPh sb="534" eb="536">
      <t>テンシュツ</t>
    </rPh>
    <rPh sb="537" eb="540">
      <t>シボウトウ</t>
    </rPh>
    <rPh sb="541" eb="543">
      <t>カミ</t>
    </rPh>
    <rPh sb="545" eb="547">
      <t>サンシュツ</t>
    </rPh>
    <rPh sb="553" eb="556">
      <t>コンネンド</t>
    </rPh>
    <rPh sb="558" eb="560">
      <t>ミナオ</t>
    </rPh>
    <rPh sb="562" eb="563">
      <t>オコナ</t>
    </rPh>
    <rPh sb="568" eb="570">
      <t>ゲンショウ</t>
    </rPh>
    <rPh sb="575" eb="576">
      <t>ヒ</t>
    </rPh>
    <rPh sb="577" eb="578">
      <t>ツヅ</t>
    </rPh>
    <rPh sb="579" eb="583">
      <t>セツゾクケンスウ</t>
    </rPh>
    <rPh sb="584" eb="585">
      <t>フ</t>
    </rPh>
    <rPh sb="590" eb="591">
      <t>ツト</t>
    </rPh>
    <rPh sb="593" eb="59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</si>
</sst>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089-4BAF-AF0F-2D47E10D44E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0.09</c:v>
                </c:pt>
                <c:pt idx="2">
                  <c:v>0.17</c:v>
                </c:pt>
                <c:pt idx="3">
                  <c:v>0.13</c:v>
                </c:pt>
                <c:pt idx="4">
                  <c:v>0.06</c:v>
                </c:pt>
              </c:numCache>
            </c:numRef>
          </c:val>
          <c:smooth val="0"/>
          <c:extLst>
            <c:ext xmlns:c16="http://schemas.microsoft.com/office/drawing/2014/chart" uri="{C3380CC4-5D6E-409C-BE32-E72D297353CC}">
              <c16:uniqueId val="{00000001-C089-4BAF-AF0F-2D47E10D44E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B63-410A-9789-9E9155BD823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68.31</c:v>
                </c:pt>
                <c:pt idx="1">
                  <c:v>65.28</c:v>
                </c:pt>
                <c:pt idx="2">
                  <c:v>64.92</c:v>
                </c:pt>
                <c:pt idx="3">
                  <c:v>64.14</c:v>
                </c:pt>
                <c:pt idx="4">
                  <c:v>63.71</c:v>
                </c:pt>
              </c:numCache>
            </c:numRef>
          </c:val>
          <c:smooth val="0"/>
          <c:extLst>
            <c:ext xmlns:c16="http://schemas.microsoft.com/office/drawing/2014/chart" uri="{C3380CC4-5D6E-409C-BE32-E72D297353CC}">
              <c16:uniqueId val="{00000001-8B63-410A-9789-9E9155BD823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89.8</c:v>
                </c:pt>
                <c:pt idx="1">
                  <c:v>91.83</c:v>
                </c:pt>
                <c:pt idx="2">
                  <c:v>91.63</c:v>
                </c:pt>
                <c:pt idx="3">
                  <c:v>92.14</c:v>
                </c:pt>
                <c:pt idx="4">
                  <c:v>73.650000000000006</c:v>
                </c:pt>
              </c:numCache>
            </c:numRef>
          </c:val>
          <c:extLst>
            <c:ext xmlns:c16="http://schemas.microsoft.com/office/drawing/2014/chart" uri="{C3380CC4-5D6E-409C-BE32-E72D297353CC}">
              <c16:uniqueId val="{00000000-78F5-4897-A248-B8A120A0120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92.62</c:v>
                </c:pt>
                <c:pt idx="1">
                  <c:v>92.72</c:v>
                </c:pt>
                <c:pt idx="2">
                  <c:v>92.88</c:v>
                </c:pt>
                <c:pt idx="3">
                  <c:v>92.9</c:v>
                </c:pt>
                <c:pt idx="4">
                  <c:v>92.89</c:v>
                </c:pt>
              </c:numCache>
            </c:numRef>
          </c:val>
          <c:smooth val="0"/>
          <c:extLst>
            <c:ext xmlns:c16="http://schemas.microsoft.com/office/drawing/2014/chart" uri="{C3380CC4-5D6E-409C-BE32-E72D297353CC}">
              <c16:uniqueId val="{00000001-78F5-4897-A248-B8A120A0120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108.47</c:v>
                </c:pt>
                <c:pt idx="1">
                  <c:v>105.14</c:v>
                </c:pt>
                <c:pt idx="2">
                  <c:v>109.38</c:v>
                </c:pt>
                <c:pt idx="3">
                  <c:v>108.47</c:v>
                </c:pt>
                <c:pt idx="4">
                  <c:v>103.28</c:v>
                </c:pt>
              </c:numCache>
            </c:numRef>
          </c:val>
          <c:extLst>
            <c:ext xmlns:c16="http://schemas.microsoft.com/office/drawing/2014/chart" uri="{C3380CC4-5D6E-409C-BE32-E72D297353CC}">
              <c16:uniqueId val="{00000000-5B77-4B94-8F50-EB2BAC90F3D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106.99</c:v>
                </c:pt>
                <c:pt idx="1">
                  <c:v>107.85</c:v>
                </c:pt>
                <c:pt idx="2">
                  <c:v>108.04</c:v>
                </c:pt>
                <c:pt idx="3">
                  <c:v>107.49</c:v>
                </c:pt>
                <c:pt idx="4">
                  <c:v>107.64</c:v>
                </c:pt>
              </c:numCache>
            </c:numRef>
          </c:val>
          <c:smooth val="0"/>
          <c:extLst>
            <c:ext xmlns:c16="http://schemas.microsoft.com/office/drawing/2014/chart" uri="{C3380CC4-5D6E-409C-BE32-E72D297353CC}">
              <c16:uniqueId val="{00000001-5B77-4B94-8F50-EB2BAC90F3D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10.85</c:v>
                </c:pt>
                <c:pt idx="1">
                  <c:v>13.48</c:v>
                </c:pt>
                <c:pt idx="2">
                  <c:v>16.05</c:v>
                </c:pt>
                <c:pt idx="3">
                  <c:v>18.57</c:v>
                </c:pt>
                <c:pt idx="4">
                  <c:v>21.12</c:v>
                </c:pt>
              </c:numCache>
            </c:numRef>
          </c:val>
          <c:extLst>
            <c:ext xmlns:c16="http://schemas.microsoft.com/office/drawing/2014/chart" uri="{C3380CC4-5D6E-409C-BE32-E72D297353CC}">
              <c16:uniqueId val="{00000000-C097-4A80-A77F-DB37F64A9BA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26.36</c:v>
                </c:pt>
                <c:pt idx="1">
                  <c:v>23.79</c:v>
                </c:pt>
                <c:pt idx="2">
                  <c:v>25.66</c:v>
                </c:pt>
                <c:pt idx="3">
                  <c:v>27.46</c:v>
                </c:pt>
                <c:pt idx="4">
                  <c:v>29.93</c:v>
                </c:pt>
              </c:numCache>
            </c:numRef>
          </c:val>
          <c:smooth val="0"/>
          <c:extLst>
            <c:ext xmlns:c16="http://schemas.microsoft.com/office/drawing/2014/chart" uri="{C3380CC4-5D6E-409C-BE32-E72D297353CC}">
              <c16:uniqueId val="{00000001-C097-4A80-A77F-DB37F64A9BA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DA5-47D4-9988-9D093916BEF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1.43</c:v>
                </c:pt>
                <c:pt idx="1">
                  <c:v>1.22</c:v>
                </c:pt>
                <c:pt idx="2">
                  <c:v>1.61</c:v>
                </c:pt>
                <c:pt idx="3">
                  <c:v>2.08</c:v>
                </c:pt>
                <c:pt idx="4">
                  <c:v>2.74</c:v>
                </c:pt>
              </c:numCache>
            </c:numRef>
          </c:val>
          <c:smooth val="0"/>
          <c:extLst>
            <c:ext xmlns:c16="http://schemas.microsoft.com/office/drawing/2014/chart" uri="{C3380CC4-5D6E-409C-BE32-E72D297353CC}">
              <c16:uniqueId val="{00000001-BDA5-47D4-9988-9D093916BEF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1D5-4844-9EFD-18562846837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7.42</c:v>
                </c:pt>
                <c:pt idx="1">
                  <c:v>4.72</c:v>
                </c:pt>
                <c:pt idx="2">
                  <c:v>4.49</c:v>
                </c:pt>
                <c:pt idx="3">
                  <c:v>5.41</c:v>
                </c:pt>
                <c:pt idx="4">
                  <c:v>5.61</c:v>
                </c:pt>
              </c:numCache>
            </c:numRef>
          </c:val>
          <c:smooth val="0"/>
          <c:extLst>
            <c:ext xmlns:c16="http://schemas.microsoft.com/office/drawing/2014/chart" uri="{C3380CC4-5D6E-409C-BE32-E72D297353CC}">
              <c16:uniqueId val="{00000001-31D5-4844-9EFD-18562846837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46.42</c:v>
                </c:pt>
                <c:pt idx="1">
                  <c:v>52.48</c:v>
                </c:pt>
                <c:pt idx="2">
                  <c:v>64.099999999999994</c:v>
                </c:pt>
                <c:pt idx="3">
                  <c:v>78.64</c:v>
                </c:pt>
                <c:pt idx="4">
                  <c:v>85.82</c:v>
                </c:pt>
              </c:numCache>
            </c:numRef>
          </c:val>
          <c:extLst>
            <c:ext xmlns:c16="http://schemas.microsoft.com/office/drawing/2014/chart" uri="{C3380CC4-5D6E-409C-BE32-E72D297353CC}">
              <c16:uniqueId val="{00000000-2C47-48C2-B90F-7E27DDC4A19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68.180000000000007</c:v>
                </c:pt>
                <c:pt idx="1">
                  <c:v>67.930000000000007</c:v>
                </c:pt>
                <c:pt idx="2">
                  <c:v>68.53</c:v>
                </c:pt>
                <c:pt idx="3">
                  <c:v>69.180000000000007</c:v>
                </c:pt>
                <c:pt idx="4">
                  <c:v>76.319999999999993</c:v>
                </c:pt>
              </c:numCache>
            </c:numRef>
          </c:val>
          <c:smooth val="0"/>
          <c:extLst>
            <c:ext xmlns:c16="http://schemas.microsoft.com/office/drawing/2014/chart" uri="{C3380CC4-5D6E-409C-BE32-E72D297353CC}">
              <c16:uniqueId val="{00000001-2C47-48C2-B90F-7E27DDC4A19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2011.42</c:v>
                </c:pt>
                <c:pt idx="1">
                  <c:v>2012.2</c:v>
                </c:pt>
                <c:pt idx="2">
                  <c:v>1837.49</c:v>
                </c:pt>
                <c:pt idx="3">
                  <c:v>1652.61</c:v>
                </c:pt>
                <c:pt idx="4">
                  <c:v>1467.92</c:v>
                </c:pt>
              </c:numCache>
            </c:numRef>
          </c:val>
          <c:extLst>
            <c:ext xmlns:c16="http://schemas.microsoft.com/office/drawing/2014/chart" uri="{C3380CC4-5D6E-409C-BE32-E72D297353CC}">
              <c16:uniqueId val="{00000000-8C9A-49E0-B141-CD183B30B30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847.44</c:v>
                </c:pt>
                <c:pt idx="1">
                  <c:v>857.88</c:v>
                </c:pt>
                <c:pt idx="2">
                  <c:v>825.1</c:v>
                </c:pt>
                <c:pt idx="3">
                  <c:v>789.87</c:v>
                </c:pt>
                <c:pt idx="4">
                  <c:v>749.43</c:v>
                </c:pt>
              </c:numCache>
            </c:numRef>
          </c:val>
          <c:smooth val="0"/>
          <c:extLst>
            <c:ext xmlns:c16="http://schemas.microsoft.com/office/drawing/2014/chart" uri="{C3380CC4-5D6E-409C-BE32-E72D297353CC}">
              <c16:uniqueId val="{00000001-8C9A-49E0-B141-CD183B30B30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87.58</c:v>
                </c:pt>
                <c:pt idx="1">
                  <c:v>85.48</c:v>
                </c:pt>
                <c:pt idx="2">
                  <c:v>86.64</c:v>
                </c:pt>
                <c:pt idx="3">
                  <c:v>86.58</c:v>
                </c:pt>
                <c:pt idx="4">
                  <c:v>96.54</c:v>
                </c:pt>
              </c:numCache>
            </c:numRef>
          </c:val>
          <c:extLst>
            <c:ext xmlns:c16="http://schemas.microsoft.com/office/drawing/2014/chart" uri="{C3380CC4-5D6E-409C-BE32-E72D297353CC}">
              <c16:uniqueId val="{00000000-1AF3-4BD4-B3C3-DDCCA987782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94.69</c:v>
                </c:pt>
                <c:pt idx="1">
                  <c:v>94.97</c:v>
                </c:pt>
                <c:pt idx="2">
                  <c:v>97.07</c:v>
                </c:pt>
                <c:pt idx="3">
                  <c:v>98.06</c:v>
                </c:pt>
                <c:pt idx="4">
                  <c:v>98.46</c:v>
                </c:pt>
              </c:numCache>
            </c:numRef>
          </c:val>
          <c:smooth val="0"/>
          <c:extLst>
            <c:ext xmlns:c16="http://schemas.microsoft.com/office/drawing/2014/chart" uri="{C3380CC4-5D6E-409C-BE32-E72D297353CC}">
              <c16:uniqueId val="{00000001-1AF3-4BD4-B3C3-DDCCA987782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151.22</c:v>
                </c:pt>
                <c:pt idx="1">
                  <c:v>151.99</c:v>
                </c:pt>
                <c:pt idx="2">
                  <c:v>150</c:v>
                </c:pt>
                <c:pt idx="3">
                  <c:v>150.86000000000001</c:v>
                </c:pt>
                <c:pt idx="4">
                  <c:v>136.24</c:v>
                </c:pt>
              </c:numCache>
            </c:numRef>
          </c:val>
          <c:extLst>
            <c:ext xmlns:c16="http://schemas.microsoft.com/office/drawing/2014/chart" uri="{C3380CC4-5D6E-409C-BE32-E72D297353CC}">
              <c16:uniqueId val="{00000000-A82A-4348-A727-DDC8694F992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159.78</c:v>
                </c:pt>
                <c:pt idx="1">
                  <c:v>159.49</c:v>
                </c:pt>
                <c:pt idx="2">
                  <c:v>157.81</c:v>
                </c:pt>
                <c:pt idx="3">
                  <c:v>157.37</c:v>
                </c:pt>
                <c:pt idx="4">
                  <c:v>157.44999999999999</c:v>
                </c:pt>
              </c:numCache>
            </c:numRef>
          </c:val>
          <c:smooth val="0"/>
          <c:extLst>
            <c:ext xmlns:c16="http://schemas.microsoft.com/office/drawing/2014/chart" uri="{C3380CC4-5D6E-409C-BE32-E72D297353CC}">
              <c16:uniqueId val="{00000001-A82A-4348-A727-DDC8694F992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山梨県　笛吹市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9" t="str">
        <f>データ!I6</f>
        <v>法適用</v>
      </c>
      <c r="C8" s="39"/>
      <c r="D8" s="39"/>
      <c r="E8" s="39"/>
      <c r="F8" s="39"/>
      <c r="G8" s="39"/>
      <c r="H8" s="39"/>
      <c r="I8" s="39" t="str">
        <f>データ!J6</f>
        <v>下水道事業</v>
      </c>
      <c r="J8" s="39"/>
      <c r="K8" s="39"/>
      <c r="L8" s="39"/>
      <c r="M8" s="39"/>
      <c r="N8" s="39"/>
      <c r="O8" s="39"/>
      <c r="P8" s="39" t="str">
        <f>データ!K6</f>
        <v>公共下水道</v>
      </c>
      <c r="Q8" s="39"/>
      <c r="R8" s="39"/>
      <c r="S8" s="39"/>
      <c r="T8" s="39"/>
      <c r="U8" s="39"/>
      <c r="V8" s="39"/>
      <c r="W8" s="39" t="str">
        <f>データ!L6</f>
        <v>Bd1</v>
      </c>
      <c r="X8" s="39"/>
      <c r="Y8" s="39"/>
      <c r="Z8" s="39"/>
      <c r="AA8" s="39"/>
      <c r="AB8" s="39"/>
      <c r="AC8" s="39"/>
      <c r="AD8" s="40" t="str">
        <f>データ!$M$6</f>
        <v>非設置</v>
      </c>
      <c r="AE8" s="40"/>
      <c r="AF8" s="40"/>
      <c r="AG8" s="40"/>
      <c r="AH8" s="40"/>
      <c r="AI8" s="40"/>
      <c r="AJ8" s="40"/>
      <c r="AK8" s="3"/>
      <c r="AL8" s="41">
        <f>データ!S6</f>
        <v>67271</v>
      </c>
      <c r="AM8" s="41"/>
      <c r="AN8" s="41"/>
      <c r="AO8" s="41"/>
      <c r="AP8" s="41"/>
      <c r="AQ8" s="41"/>
      <c r="AR8" s="41"/>
      <c r="AS8" s="41"/>
      <c r="AT8" s="34">
        <f>データ!T6</f>
        <v>201.92</v>
      </c>
      <c r="AU8" s="34"/>
      <c r="AV8" s="34"/>
      <c r="AW8" s="34"/>
      <c r="AX8" s="34"/>
      <c r="AY8" s="34"/>
      <c r="AZ8" s="34"/>
      <c r="BA8" s="34"/>
      <c r="BB8" s="34">
        <f>データ!U6</f>
        <v>333.16</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4" t="str">
        <f>データ!N6</f>
        <v>-</v>
      </c>
      <c r="C10" s="34"/>
      <c r="D10" s="34"/>
      <c r="E10" s="34"/>
      <c r="F10" s="34"/>
      <c r="G10" s="34"/>
      <c r="H10" s="34"/>
      <c r="I10" s="34">
        <f>データ!O6</f>
        <v>66.12</v>
      </c>
      <c r="J10" s="34"/>
      <c r="K10" s="34"/>
      <c r="L10" s="34"/>
      <c r="M10" s="34"/>
      <c r="N10" s="34"/>
      <c r="O10" s="34"/>
      <c r="P10" s="34">
        <f>データ!P6</f>
        <v>61.05</v>
      </c>
      <c r="Q10" s="34"/>
      <c r="R10" s="34"/>
      <c r="S10" s="34"/>
      <c r="T10" s="34"/>
      <c r="U10" s="34"/>
      <c r="V10" s="34"/>
      <c r="W10" s="34">
        <f>データ!Q6</f>
        <v>94.38</v>
      </c>
      <c r="X10" s="34"/>
      <c r="Y10" s="34"/>
      <c r="Z10" s="34"/>
      <c r="AA10" s="34"/>
      <c r="AB10" s="34"/>
      <c r="AC10" s="34"/>
      <c r="AD10" s="41">
        <f>データ!R6</f>
        <v>2376</v>
      </c>
      <c r="AE10" s="41"/>
      <c r="AF10" s="41"/>
      <c r="AG10" s="41"/>
      <c r="AH10" s="41"/>
      <c r="AI10" s="41"/>
      <c r="AJ10" s="41"/>
      <c r="AK10" s="2"/>
      <c r="AL10" s="41">
        <f>データ!V6</f>
        <v>40957</v>
      </c>
      <c r="AM10" s="41"/>
      <c r="AN10" s="41"/>
      <c r="AO10" s="41"/>
      <c r="AP10" s="41"/>
      <c r="AQ10" s="41"/>
      <c r="AR10" s="41"/>
      <c r="AS10" s="41"/>
      <c r="AT10" s="34">
        <f>データ!W6</f>
        <v>20.87</v>
      </c>
      <c r="AU10" s="34"/>
      <c r="AV10" s="34"/>
      <c r="AW10" s="34"/>
      <c r="AX10" s="34"/>
      <c r="AY10" s="34"/>
      <c r="AZ10" s="34"/>
      <c r="BA10" s="34"/>
      <c r="BB10" s="34">
        <f>データ!X6</f>
        <v>1962.48</v>
      </c>
      <c r="BC10" s="34"/>
      <c r="BD10" s="34"/>
      <c r="BE10" s="34"/>
      <c r="BF10" s="34"/>
      <c r="BG10" s="34"/>
      <c r="BH10" s="34"/>
      <c r="BI10" s="34"/>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116</v>
      </c>
      <c r="BM16" s="65"/>
      <c r="BN16" s="65"/>
      <c r="BO16" s="65"/>
      <c r="BP16" s="65"/>
      <c r="BQ16" s="65"/>
      <c r="BR16" s="65"/>
      <c r="BS16" s="65"/>
      <c r="BT16" s="65"/>
      <c r="BU16" s="65"/>
      <c r="BV16" s="65"/>
      <c r="BW16" s="65"/>
      <c r="BX16" s="65"/>
      <c r="BY16" s="65"/>
      <c r="BZ16" s="66"/>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115</v>
      </c>
      <c r="BM47" s="65"/>
      <c r="BN47" s="65"/>
      <c r="BO47" s="65"/>
      <c r="BP47" s="65"/>
      <c r="BQ47" s="65"/>
      <c r="BR47" s="65"/>
      <c r="BS47" s="65"/>
      <c r="BT47" s="65"/>
      <c r="BU47" s="65"/>
      <c r="BV47" s="65"/>
      <c r="BW47" s="65"/>
      <c r="BX47" s="65"/>
      <c r="BY47" s="65"/>
      <c r="BZ47" s="66"/>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2">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114</v>
      </c>
      <c r="BM66" s="65"/>
      <c r="BN66" s="65"/>
      <c r="BO66" s="65"/>
      <c r="BP66" s="65"/>
      <c r="BQ66" s="65"/>
      <c r="BR66" s="65"/>
      <c r="BS66" s="65"/>
      <c r="BT66" s="65"/>
      <c r="BU66" s="65"/>
      <c r="BV66" s="65"/>
      <c r="BW66" s="65"/>
      <c r="BX66" s="65"/>
      <c r="BY66" s="65"/>
      <c r="BZ66" s="66"/>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2">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wGREIC8C4kyER9WZYEs+lY87ftUC/i1v2UFGav28lVwiv9LSrEzskTVhsPVBmWMRzaGrHWn0pKyajxawQv3zZg==" saltValue="uv4ghjxA7bubs5DaXXXjT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192112</v>
      </c>
      <c r="D6" s="19">
        <f t="shared" si="3"/>
        <v>46</v>
      </c>
      <c r="E6" s="19">
        <f t="shared" si="3"/>
        <v>17</v>
      </c>
      <c r="F6" s="19">
        <f t="shared" si="3"/>
        <v>1</v>
      </c>
      <c r="G6" s="19">
        <f t="shared" si="3"/>
        <v>0</v>
      </c>
      <c r="H6" s="19" t="str">
        <f t="shared" si="3"/>
        <v>山梨県　笛吹市</v>
      </c>
      <c r="I6" s="19" t="str">
        <f t="shared" si="3"/>
        <v>法適用</v>
      </c>
      <c r="J6" s="19" t="str">
        <f t="shared" si="3"/>
        <v>下水道事業</v>
      </c>
      <c r="K6" s="19" t="str">
        <f t="shared" si="3"/>
        <v>公共下水道</v>
      </c>
      <c r="L6" s="19" t="str">
        <f t="shared" si="3"/>
        <v>Bd1</v>
      </c>
      <c r="M6" s="19" t="str">
        <f t="shared" si="3"/>
        <v>非設置</v>
      </c>
      <c r="N6" s="20" t="str">
        <f t="shared" si="3"/>
        <v>-</v>
      </c>
      <c r="O6" s="20">
        <f t="shared" si="3"/>
        <v>66.12</v>
      </c>
      <c r="P6" s="20">
        <f t="shared" si="3"/>
        <v>61.05</v>
      </c>
      <c r="Q6" s="20">
        <f t="shared" si="3"/>
        <v>94.38</v>
      </c>
      <c r="R6" s="20">
        <f t="shared" si="3"/>
        <v>2376</v>
      </c>
      <c r="S6" s="20">
        <f t="shared" si="3"/>
        <v>67271</v>
      </c>
      <c r="T6" s="20">
        <f t="shared" si="3"/>
        <v>201.92</v>
      </c>
      <c r="U6" s="20">
        <f t="shared" si="3"/>
        <v>333.16</v>
      </c>
      <c r="V6" s="20">
        <f t="shared" si="3"/>
        <v>40957</v>
      </c>
      <c r="W6" s="20">
        <f t="shared" si="3"/>
        <v>20.87</v>
      </c>
      <c r="X6" s="20">
        <f t="shared" si="3"/>
        <v>1962.48</v>
      </c>
      <c r="Y6" s="21">
        <f>IF(Y7="",NA(),Y7)</f>
        <v>108.47</v>
      </c>
      <c r="Z6" s="21">
        <f t="shared" ref="Z6:AH6" si="4">IF(Z7="",NA(),Z7)</f>
        <v>105.14</v>
      </c>
      <c r="AA6" s="21">
        <f t="shared" si="4"/>
        <v>109.38</v>
      </c>
      <c r="AB6" s="21">
        <f t="shared" si="4"/>
        <v>108.47</v>
      </c>
      <c r="AC6" s="21">
        <f t="shared" si="4"/>
        <v>103.28</v>
      </c>
      <c r="AD6" s="21">
        <f t="shared" si="4"/>
        <v>106.99</v>
      </c>
      <c r="AE6" s="21">
        <f t="shared" si="4"/>
        <v>107.85</v>
      </c>
      <c r="AF6" s="21">
        <f t="shared" si="4"/>
        <v>108.04</v>
      </c>
      <c r="AG6" s="21">
        <f t="shared" si="4"/>
        <v>107.49</v>
      </c>
      <c r="AH6" s="21">
        <f t="shared" si="4"/>
        <v>107.64</v>
      </c>
      <c r="AI6" s="20" t="str">
        <f>IF(AI7="","",IF(AI7="-","【-】","【"&amp;SUBSTITUTE(TEXT(AI7,"#,##0.00"),"-","△")&amp;"】"))</f>
        <v>【105.91】</v>
      </c>
      <c r="AJ6" s="20">
        <f>IF(AJ7="",NA(),AJ7)</f>
        <v>0</v>
      </c>
      <c r="AK6" s="20">
        <f t="shared" ref="AK6:AS6" si="5">IF(AK7="",NA(),AK7)</f>
        <v>0</v>
      </c>
      <c r="AL6" s="20">
        <f t="shared" si="5"/>
        <v>0</v>
      </c>
      <c r="AM6" s="20">
        <f t="shared" si="5"/>
        <v>0</v>
      </c>
      <c r="AN6" s="20">
        <f t="shared" si="5"/>
        <v>0</v>
      </c>
      <c r="AO6" s="21">
        <f t="shared" si="5"/>
        <v>7.42</v>
      </c>
      <c r="AP6" s="21">
        <f t="shared" si="5"/>
        <v>4.72</v>
      </c>
      <c r="AQ6" s="21">
        <f t="shared" si="5"/>
        <v>4.49</v>
      </c>
      <c r="AR6" s="21">
        <f t="shared" si="5"/>
        <v>5.41</v>
      </c>
      <c r="AS6" s="21">
        <f t="shared" si="5"/>
        <v>5.61</v>
      </c>
      <c r="AT6" s="20" t="str">
        <f>IF(AT7="","",IF(AT7="-","【-】","【"&amp;SUBSTITUTE(TEXT(AT7,"#,##0.00"),"-","△")&amp;"】"))</f>
        <v>【3.03】</v>
      </c>
      <c r="AU6" s="21">
        <f>IF(AU7="",NA(),AU7)</f>
        <v>46.42</v>
      </c>
      <c r="AV6" s="21">
        <f t="shared" ref="AV6:BD6" si="6">IF(AV7="",NA(),AV7)</f>
        <v>52.48</v>
      </c>
      <c r="AW6" s="21">
        <f t="shared" si="6"/>
        <v>64.099999999999994</v>
      </c>
      <c r="AX6" s="21">
        <f t="shared" si="6"/>
        <v>78.64</v>
      </c>
      <c r="AY6" s="21">
        <f t="shared" si="6"/>
        <v>85.82</v>
      </c>
      <c r="AZ6" s="21">
        <f t="shared" si="6"/>
        <v>68.180000000000007</v>
      </c>
      <c r="BA6" s="21">
        <f t="shared" si="6"/>
        <v>67.930000000000007</v>
      </c>
      <c r="BB6" s="21">
        <f t="shared" si="6"/>
        <v>68.53</v>
      </c>
      <c r="BC6" s="21">
        <f t="shared" si="6"/>
        <v>69.180000000000007</v>
      </c>
      <c r="BD6" s="21">
        <f t="shared" si="6"/>
        <v>76.319999999999993</v>
      </c>
      <c r="BE6" s="20" t="str">
        <f>IF(BE7="","",IF(BE7="-","【-】","【"&amp;SUBSTITUTE(TEXT(BE7,"#,##0.00"),"-","△")&amp;"】"))</f>
        <v>【78.43】</v>
      </c>
      <c r="BF6" s="21">
        <f>IF(BF7="",NA(),BF7)</f>
        <v>2011.42</v>
      </c>
      <c r="BG6" s="21">
        <f t="shared" ref="BG6:BO6" si="7">IF(BG7="",NA(),BG7)</f>
        <v>2012.2</v>
      </c>
      <c r="BH6" s="21">
        <f t="shared" si="7"/>
        <v>1837.49</v>
      </c>
      <c r="BI6" s="21">
        <f t="shared" si="7"/>
        <v>1652.61</v>
      </c>
      <c r="BJ6" s="21">
        <f t="shared" si="7"/>
        <v>1467.92</v>
      </c>
      <c r="BK6" s="21">
        <f t="shared" si="7"/>
        <v>847.44</v>
      </c>
      <c r="BL6" s="21">
        <f t="shared" si="7"/>
        <v>857.88</v>
      </c>
      <c r="BM6" s="21">
        <f t="shared" si="7"/>
        <v>825.1</v>
      </c>
      <c r="BN6" s="21">
        <f t="shared" si="7"/>
        <v>789.87</v>
      </c>
      <c r="BO6" s="21">
        <f t="shared" si="7"/>
        <v>749.43</v>
      </c>
      <c r="BP6" s="20" t="str">
        <f>IF(BP7="","",IF(BP7="-","【-】","【"&amp;SUBSTITUTE(TEXT(BP7,"#,##0.00"),"-","△")&amp;"】"))</f>
        <v>【630.82】</v>
      </c>
      <c r="BQ6" s="21">
        <f>IF(BQ7="",NA(),BQ7)</f>
        <v>87.58</v>
      </c>
      <c r="BR6" s="21">
        <f t="shared" ref="BR6:BZ6" si="8">IF(BR7="",NA(),BR7)</f>
        <v>85.48</v>
      </c>
      <c r="BS6" s="21">
        <f t="shared" si="8"/>
        <v>86.64</v>
      </c>
      <c r="BT6" s="21">
        <f t="shared" si="8"/>
        <v>86.58</v>
      </c>
      <c r="BU6" s="21">
        <f t="shared" si="8"/>
        <v>96.54</v>
      </c>
      <c r="BV6" s="21">
        <f t="shared" si="8"/>
        <v>94.69</v>
      </c>
      <c r="BW6" s="21">
        <f t="shared" si="8"/>
        <v>94.97</v>
      </c>
      <c r="BX6" s="21">
        <f t="shared" si="8"/>
        <v>97.07</v>
      </c>
      <c r="BY6" s="21">
        <f t="shared" si="8"/>
        <v>98.06</v>
      </c>
      <c r="BZ6" s="21">
        <f t="shared" si="8"/>
        <v>98.46</v>
      </c>
      <c r="CA6" s="20" t="str">
        <f>IF(CA7="","",IF(CA7="-","【-】","【"&amp;SUBSTITUTE(TEXT(CA7,"#,##0.00"),"-","△")&amp;"】"))</f>
        <v>【97.81】</v>
      </c>
      <c r="CB6" s="21">
        <f>IF(CB7="",NA(),CB7)</f>
        <v>151.22</v>
      </c>
      <c r="CC6" s="21">
        <f t="shared" ref="CC6:CK6" si="9">IF(CC7="",NA(),CC7)</f>
        <v>151.99</v>
      </c>
      <c r="CD6" s="21">
        <f t="shared" si="9"/>
        <v>150</v>
      </c>
      <c r="CE6" s="21">
        <f t="shared" si="9"/>
        <v>150.86000000000001</v>
      </c>
      <c r="CF6" s="21">
        <f t="shared" si="9"/>
        <v>136.24</v>
      </c>
      <c r="CG6" s="21">
        <f t="shared" si="9"/>
        <v>159.78</v>
      </c>
      <c r="CH6" s="21">
        <f t="shared" si="9"/>
        <v>159.49</v>
      </c>
      <c r="CI6" s="21">
        <f t="shared" si="9"/>
        <v>157.81</v>
      </c>
      <c r="CJ6" s="21">
        <f t="shared" si="9"/>
        <v>157.37</v>
      </c>
      <c r="CK6" s="21">
        <f t="shared" si="9"/>
        <v>157.44999999999999</v>
      </c>
      <c r="CL6" s="20" t="str">
        <f>IF(CL7="","",IF(CL7="-","【-】","【"&amp;SUBSTITUTE(TEXT(CL7,"#,##0.00"),"-","△")&amp;"】"))</f>
        <v>【138.75】</v>
      </c>
      <c r="CM6" s="21" t="str">
        <f>IF(CM7="",NA(),CM7)</f>
        <v>-</v>
      </c>
      <c r="CN6" s="21" t="str">
        <f t="shared" ref="CN6:CV6" si="10">IF(CN7="",NA(),CN7)</f>
        <v>-</v>
      </c>
      <c r="CO6" s="21" t="str">
        <f t="shared" si="10"/>
        <v>-</v>
      </c>
      <c r="CP6" s="21" t="str">
        <f t="shared" si="10"/>
        <v>-</v>
      </c>
      <c r="CQ6" s="21" t="str">
        <f t="shared" si="10"/>
        <v>-</v>
      </c>
      <c r="CR6" s="21">
        <f t="shared" si="10"/>
        <v>68.31</v>
      </c>
      <c r="CS6" s="21">
        <f t="shared" si="10"/>
        <v>65.28</v>
      </c>
      <c r="CT6" s="21">
        <f t="shared" si="10"/>
        <v>64.92</v>
      </c>
      <c r="CU6" s="21">
        <f t="shared" si="10"/>
        <v>64.14</v>
      </c>
      <c r="CV6" s="21">
        <f t="shared" si="10"/>
        <v>63.71</v>
      </c>
      <c r="CW6" s="20" t="str">
        <f>IF(CW7="","",IF(CW7="-","【-】","【"&amp;SUBSTITUTE(TEXT(CW7,"#,##0.00"),"-","△")&amp;"】"))</f>
        <v>【58.94】</v>
      </c>
      <c r="CX6" s="21">
        <f>IF(CX7="",NA(),CX7)</f>
        <v>89.8</v>
      </c>
      <c r="CY6" s="21">
        <f t="shared" ref="CY6:DG6" si="11">IF(CY7="",NA(),CY7)</f>
        <v>91.83</v>
      </c>
      <c r="CZ6" s="21">
        <f t="shared" si="11"/>
        <v>91.63</v>
      </c>
      <c r="DA6" s="21">
        <f t="shared" si="11"/>
        <v>92.14</v>
      </c>
      <c r="DB6" s="21">
        <f t="shared" si="11"/>
        <v>73.650000000000006</v>
      </c>
      <c r="DC6" s="21">
        <f t="shared" si="11"/>
        <v>92.62</v>
      </c>
      <c r="DD6" s="21">
        <f t="shared" si="11"/>
        <v>92.72</v>
      </c>
      <c r="DE6" s="21">
        <f t="shared" si="11"/>
        <v>92.88</v>
      </c>
      <c r="DF6" s="21">
        <f t="shared" si="11"/>
        <v>92.9</v>
      </c>
      <c r="DG6" s="21">
        <f t="shared" si="11"/>
        <v>92.89</v>
      </c>
      <c r="DH6" s="20" t="str">
        <f>IF(DH7="","",IF(DH7="-","【-】","【"&amp;SUBSTITUTE(TEXT(DH7,"#,##0.00"),"-","△")&amp;"】"))</f>
        <v>【95.91】</v>
      </c>
      <c r="DI6" s="21">
        <f>IF(DI7="",NA(),DI7)</f>
        <v>10.85</v>
      </c>
      <c r="DJ6" s="21">
        <f t="shared" ref="DJ6:DR6" si="12">IF(DJ7="",NA(),DJ7)</f>
        <v>13.48</v>
      </c>
      <c r="DK6" s="21">
        <f t="shared" si="12"/>
        <v>16.05</v>
      </c>
      <c r="DL6" s="21">
        <f t="shared" si="12"/>
        <v>18.57</v>
      </c>
      <c r="DM6" s="21">
        <f t="shared" si="12"/>
        <v>21.12</v>
      </c>
      <c r="DN6" s="21">
        <f t="shared" si="12"/>
        <v>26.36</v>
      </c>
      <c r="DO6" s="21">
        <f t="shared" si="12"/>
        <v>23.79</v>
      </c>
      <c r="DP6" s="21">
        <f t="shared" si="12"/>
        <v>25.66</v>
      </c>
      <c r="DQ6" s="21">
        <f t="shared" si="12"/>
        <v>27.46</v>
      </c>
      <c r="DR6" s="21">
        <f t="shared" si="12"/>
        <v>29.93</v>
      </c>
      <c r="DS6" s="20" t="str">
        <f>IF(DS7="","",IF(DS7="-","【-】","【"&amp;SUBSTITUTE(TEXT(DS7,"#,##0.00"),"-","△")&amp;"】"))</f>
        <v>【41.09】</v>
      </c>
      <c r="DT6" s="20">
        <f>IF(DT7="",NA(),DT7)</f>
        <v>0</v>
      </c>
      <c r="DU6" s="20">
        <f t="shared" ref="DU6:EC6" si="13">IF(DU7="",NA(),DU7)</f>
        <v>0</v>
      </c>
      <c r="DV6" s="20">
        <f t="shared" si="13"/>
        <v>0</v>
      </c>
      <c r="DW6" s="20">
        <f t="shared" si="13"/>
        <v>0</v>
      </c>
      <c r="DX6" s="20">
        <f t="shared" si="13"/>
        <v>0</v>
      </c>
      <c r="DY6" s="21">
        <f t="shared" si="13"/>
        <v>1.43</v>
      </c>
      <c r="DZ6" s="21">
        <f t="shared" si="13"/>
        <v>1.22</v>
      </c>
      <c r="EA6" s="21">
        <f t="shared" si="13"/>
        <v>1.61</v>
      </c>
      <c r="EB6" s="21">
        <f t="shared" si="13"/>
        <v>2.08</v>
      </c>
      <c r="EC6" s="21">
        <f t="shared" si="13"/>
        <v>2.74</v>
      </c>
      <c r="ED6" s="20" t="str">
        <f>IF(ED7="","",IF(ED7="-","【-】","【"&amp;SUBSTITUTE(TEXT(ED7,"#,##0.00"),"-","△")&amp;"】"))</f>
        <v>【8.68】</v>
      </c>
      <c r="EE6" s="20">
        <f>IF(EE7="",NA(),EE7)</f>
        <v>0</v>
      </c>
      <c r="EF6" s="20">
        <f t="shared" ref="EF6:EN6" si="14">IF(EF7="",NA(),EF7)</f>
        <v>0</v>
      </c>
      <c r="EG6" s="20">
        <f t="shared" si="14"/>
        <v>0</v>
      </c>
      <c r="EH6" s="20">
        <f t="shared" si="14"/>
        <v>0</v>
      </c>
      <c r="EI6" s="20">
        <f t="shared" si="14"/>
        <v>0</v>
      </c>
      <c r="EJ6" s="21">
        <f t="shared" si="14"/>
        <v>0.09</v>
      </c>
      <c r="EK6" s="21">
        <f t="shared" si="14"/>
        <v>0.09</v>
      </c>
      <c r="EL6" s="21">
        <f t="shared" si="14"/>
        <v>0.17</v>
      </c>
      <c r="EM6" s="21">
        <f t="shared" si="14"/>
        <v>0.13</v>
      </c>
      <c r="EN6" s="21">
        <f t="shared" si="14"/>
        <v>0.06</v>
      </c>
      <c r="EO6" s="20" t="str">
        <f>IF(EO7="","",IF(EO7="-","【-】","【"&amp;SUBSTITUTE(TEXT(EO7,"#,##0.00"),"-","△")&amp;"】"))</f>
        <v>【0.22】</v>
      </c>
    </row>
    <row r="7" spans="1:148" s="22" customFormat="1" x14ac:dyDescent="0.2">
      <c r="A7" s="14"/>
      <c r="B7" s="23">
        <v>2023</v>
      </c>
      <c r="C7" s="23">
        <v>192112</v>
      </c>
      <c r="D7" s="23">
        <v>46</v>
      </c>
      <c r="E7" s="23">
        <v>17</v>
      </c>
      <c r="F7" s="23">
        <v>1</v>
      </c>
      <c r="G7" s="23">
        <v>0</v>
      </c>
      <c r="H7" s="23" t="s">
        <v>96</v>
      </c>
      <c r="I7" s="23" t="s">
        <v>97</v>
      </c>
      <c r="J7" s="23" t="s">
        <v>98</v>
      </c>
      <c r="K7" s="23" t="s">
        <v>99</v>
      </c>
      <c r="L7" s="23" t="s">
        <v>100</v>
      </c>
      <c r="M7" s="23" t="s">
        <v>101</v>
      </c>
      <c r="N7" s="24" t="s">
        <v>102</v>
      </c>
      <c r="O7" s="24">
        <v>66.12</v>
      </c>
      <c r="P7" s="24">
        <v>61.05</v>
      </c>
      <c r="Q7" s="24">
        <v>94.38</v>
      </c>
      <c r="R7" s="24">
        <v>2376</v>
      </c>
      <c r="S7" s="24">
        <v>67271</v>
      </c>
      <c r="T7" s="24">
        <v>201.92</v>
      </c>
      <c r="U7" s="24">
        <v>333.16</v>
      </c>
      <c r="V7" s="24">
        <v>40957</v>
      </c>
      <c r="W7" s="24">
        <v>20.87</v>
      </c>
      <c r="X7" s="24">
        <v>1962.48</v>
      </c>
      <c r="Y7" s="24">
        <v>108.47</v>
      </c>
      <c r="Z7" s="24">
        <v>105.14</v>
      </c>
      <c r="AA7" s="24">
        <v>109.38</v>
      </c>
      <c r="AB7" s="24">
        <v>108.47</v>
      </c>
      <c r="AC7" s="24">
        <v>103.28</v>
      </c>
      <c r="AD7" s="24">
        <v>106.99</v>
      </c>
      <c r="AE7" s="24">
        <v>107.85</v>
      </c>
      <c r="AF7" s="24">
        <v>108.04</v>
      </c>
      <c r="AG7" s="24">
        <v>107.49</v>
      </c>
      <c r="AH7" s="24">
        <v>107.64</v>
      </c>
      <c r="AI7" s="24">
        <v>105.91</v>
      </c>
      <c r="AJ7" s="24">
        <v>0</v>
      </c>
      <c r="AK7" s="24">
        <v>0</v>
      </c>
      <c r="AL7" s="24">
        <v>0</v>
      </c>
      <c r="AM7" s="24">
        <v>0</v>
      </c>
      <c r="AN7" s="24">
        <v>0</v>
      </c>
      <c r="AO7" s="24">
        <v>7.42</v>
      </c>
      <c r="AP7" s="24">
        <v>4.72</v>
      </c>
      <c r="AQ7" s="24">
        <v>4.49</v>
      </c>
      <c r="AR7" s="24">
        <v>5.41</v>
      </c>
      <c r="AS7" s="24">
        <v>5.61</v>
      </c>
      <c r="AT7" s="24">
        <v>3.03</v>
      </c>
      <c r="AU7" s="24">
        <v>46.42</v>
      </c>
      <c r="AV7" s="24">
        <v>52.48</v>
      </c>
      <c r="AW7" s="24">
        <v>64.099999999999994</v>
      </c>
      <c r="AX7" s="24">
        <v>78.64</v>
      </c>
      <c r="AY7" s="24">
        <v>85.82</v>
      </c>
      <c r="AZ7" s="24">
        <v>68.180000000000007</v>
      </c>
      <c r="BA7" s="24">
        <v>67.930000000000007</v>
      </c>
      <c r="BB7" s="24">
        <v>68.53</v>
      </c>
      <c r="BC7" s="24">
        <v>69.180000000000007</v>
      </c>
      <c r="BD7" s="24">
        <v>76.319999999999993</v>
      </c>
      <c r="BE7" s="24">
        <v>78.430000000000007</v>
      </c>
      <c r="BF7" s="24">
        <v>2011.42</v>
      </c>
      <c r="BG7" s="24">
        <v>2012.2</v>
      </c>
      <c r="BH7" s="24">
        <v>1837.49</v>
      </c>
      <c r="BI7" s="24">
        <v>1652.61</v>
      </c>
      <c r="BJ7" s="24">
        <v>1467.92</v>
      </c>
      <c r="BK7" s="24">
        <v>847.44</v>
      </c>
      <c r="BL7" s="24">
        <v>857.88</v>
      </c>
      <c r="BM7" s="24">
        <v>825.1</v>
      </c>
      <c r="BN7" s="24">
        <v>789.87</v>
      </c>
      <c r="BO7" s="24">
        <v>749.43</v>
      </c>
      <c r="BP7" s="24">
        <v>630.82000000000005</v>
      </c>
      <c r="BQ7" s="24">
        <v>87.58</v>
      </c>
      <c r="BR7" s="24">
        <v>85.48</v>
      </c>
      <c r="BS7" s="24">
        <v>86.64</v>
      </c>
      <c r="BT7" s="24">
        <v>86.58</v>
      </c>
      <c r="BU7" s="24">
        <v>96.54</v>
      </c>
      <c r="BV7" s="24">
        <v>94.69</v>
      </c>
      <c r="BW7" s="24">
        <v>94.97</v>
      </c>
      <c r="BX7" s="24">
        <v>97.07</v>
      </c>
      <c r="BY7" s="24">
        <v>98.06</v>
      </c>
      <c r="BZ7" s="24">
        <v>98.46</v>
      </c>
      <c r="CA7" s="24">
        <v>97.81</v>
      </c>
      <c r="CB7" s="24">
        <v>151.22</v>
      </c>
      <c r="CC7" s="24">
        <v>151.99</v>
      </c>
      <c r="CD7" s="24">
        <v>150</v>
      </c>
      <c r="CE7" s="24">
        <v>150.86000000000001</v>
      </c>
      <c r="CF7" s="24">
        <v>136.24</v>
      </c>
      <c r="CG7" s="24">
        <v>159.78</v>
      </c>
      <c r="CH7" s="24">
        <v>159.49</v>
      </c>
      <c r="CI7" s="24">
        <v>157.81</v>
      </c>
      <c r="CJ7" s="24">
        <v>157.37</v>
      </c>
      <c r="CK7" s="24">
        <v>157.44999999999999</v>
      </c>
      <c r="CL7" s="24">
        <v>138.75</v>
      </c>
      <c r="CM7" s="24" t="s">
        <v>102</v>
      </c>
      <c r="CN7" s="24" t="s">
        <v>102</v>
      </c>
      <c r="CO7" s="24" t="s">
        <v>102</v>
      </c>
      <c r="CP7" s="24" t="s">
        <v>102</v>
      </c>
      <c r="CQ7" s="24" t="s">
        <v>102</v>
      </c>
      <c r="CR7" s="24">
        <v>68.31</v>
      </c>
      <c r="CS7" s="24">
        <v>65.28</v>
      </c>
      <c r="CT7" s="24">
        <v>64.92</v>
      </c>
      <c r="CU7" s="24">
        <v>64.14</v>
      </c>
      <c r="CV7" s="24">
        <v>63.71</v>
      </c>
      <c r="CW7" s="24">
        <v>58.94</v>
      </c>
      <c r="CX7" s="24">
        <v>89.8</v>
      </c>
      <c r="CY7" s="24">
        <v>91.83</v>
      </c>
      <c r="CZ7" s="24">
        <v>91.63</v>
      </c>
      <c r="DA7" s="24">
        <v>92.14</v>
      </c>
      <c r="DB7" s="24">
        <v>73.650000000000006</v>
      </c>
      <c r="DC7" s="24">
        <v>92.62</v>
      </c>
      <c r="DD7" s="24">
        <v>92.72</v>
      </c>
      <c r="DE7" s="24">
        <v>92.88</v>
      </c>
      <c r="DF7" s="24">
        <v>92.9</v>
      </c>
      <c r="DG7" s="24">
        <v>92.89</v>
      </c>
      <c r="DH7" s="24">
        <v>95.91</v>
      </c>
      <c r="DI7" s="24">
        <v>10.85</v>
      </c>
      <c r="DJ7" s="24">
        <v>13.48</v>
      </c>
      <c r="DK7" s="24">
        <v>16.05</v>
      </c>
      <c r="DL7" s="24">
        <v>18.57</v>
      </c>
      <c r="DM7" s="24">
        <v>21.12</v>
      </c>
      <c r="DN7" s="24">
        <v>26.36</v>
      </c>
      <c r="DO7" s="24">
        <v>23.79</v>
      </c>
      <c r="DP7" s="24">
        <v>25.66</v>
      </c>
      <c r="DQ7" s="24">
        <v>27.46</v>
      </c>
      <c r="DR7" s="24">
        <v>29.93</v>
      </c>
      <c r="DS7" s="24">
        <v>41.09</v>
      </c>
      <c r="DT7" s="24">
        <v>0</v>
      </c>
      <c r="DU7" s="24">
        <v>0</v>
      </c>
      <c r="DV7" s="24">
        <v>0</v>
      </c>
      <c r="DW7" s="24">
        <v>0</v>
      </c>
      <c r="DX7" s="24">
        <v>0</v>
      </c>
      <c r="DY7" s="24">
        <v>1.43</v>
      </c>
      <c r="DZ7" s="24">
        <v>1.22</v>
      </c>
      <c r="EA7" s="24">
        <v>1.61</v>
      </c>
      <c r="EB7" s="24">
        <v>2.08</v>
      </c>
      <c r="EC7" s="24">
        <v>2.74</v>
      </c>
      <c r="ED7" s="24">
        <v>8.68</v>
      </c>
      <c r="EE7" s="24">
        <v>0</v>
      </c>
      <c r="EF7" s="24">
        <v>0</v>
      </c>
      <c r="EG7" s="24">
        <v>0</v>
      </c>
      <c r="EH7" s="24">
        <v>0</v>
      </c>
      <c r="EI7" s="24">
        <v>0</v>
      </c>
      <c r="EJ7" s="24">
        <v>0.09</v>
      </c>
      <c r="EK7" s="24">
        <v>0.09</v>
      </c>
      <c r="EL7" s="24">
        <v>0.17</v>
      </c>
      <c r="EM7" s="24">
        <v>0.13</v>
      </c>
      <c r="EN7" s="24">
        <v>0.06</v>
      </c>
      <c r="EO7" s="24">
        <v>0.22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110</v>
      </c>
      <c r="D13" t="s">
        <v>111</v>
      </c>
      <c r="E13" t="s">
        <v>112</v>
      </c>
      <c r="F13" t="s">
        <v>110</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山梨県</cp:lastModifiedBy>
  <cp:lastPrinted>2025-02-18T02:08:25Z</cp:lastPrinted>
  <dcterms:created xsi:type="dcterms:W3CDTF">2025-01-24T07:01:52Z</dcterms:created>
  <dcterms:modified xsi:type="dcterms:W3CDTF">2025-02-18T04:18:40Z</dcterms:modified>
  <cp:category/>
</cp:coreProperties>
</file>