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09甲斐市\"/>
    </mc:Choice>
  </mc:AlternateContent>
  <xr:revisionPtr revIDLastSave="0" documentId="13_ncr:1_{0EC628AD-6C59-4BA0-97B4-572DFEAD06F1}" xr6:coauthVersionLast="47" xr6:coauthVersionMax="47" xr10:uidLastSave="{00000000-0000-0000-0000-000000000000}"/>
  <workbookProtection workbookAlgorithmName="SHA-512" workbookHashValue="mLh/yg76ab6plUNtku8cIqojM2bFU8mTIJqMraNhBToHeGVM9aVQ4fGrXbtWWIZwOwSoPczHN1DN07j+uUKk/g==" workbookSaltValue="aBTIAeykiCns7WV9yqBxc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BB10" i="4"/>
  <c r="W10"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<sst xmlns="http://schemas.openxmlformats.org/spreadsheetml/2006/main" count="247" uniqueCount="120">
  <si>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</si>
  <si>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</si>
  <si>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</si>
  <si>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</si>
  <si>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</si>
  <si>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</si>
  <si>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</si>
  <si>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</si>
  <si>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</si>
  <si>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</si>
  <si>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</si>
  <si>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</si>
  <si>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</si>
  <si>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</si>
  <si>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</si>
  <si>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</si>
  <si>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</si>
  <si>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</si>
  <si>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</si>
  <si>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</si>
  <si>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</si>
  <si>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</si>
  <si>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</si>
  <si>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</si>
  <si>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</si>
  <si>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</si>
  <si>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</si>
  <si>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</si>
  <si>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</si>
  <si>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</si>
  <si>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</si>
  <si>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</si>
  <si>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</si>
  <si>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</si>
  <si>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</si>
  <si>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</si>
  <si>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</si>
  <si>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</si>
  <si>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</si>
  <si>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</si>
  <si>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</si>
  <si>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</si>
  <si>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</si>
  <si>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</si>
  <si>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</si>
  <si>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</si>
  <si>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</si>
  <si>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</si>
  <si>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</si>
  <si>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</si>
  <si>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</si>
  <si>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</si>
  <si>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</si>
  <si>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</si>
  <si>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</si>
  <si>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</si>
  <si>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</si>
  <si>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</si>
  <si>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</si>
  <si>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</si>
  <si>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</si>
  <si>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</si>
  <si>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</si>
  <si>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</si>
  <si>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</si>
  <si>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</si>
  <si>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</si>
  <si>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</si>
  <si>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</si>
  <si>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</si>
  <si>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</si>
  <si>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</si>
  <si>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</si>
  <si>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</si>
  <si>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</si>
  <si>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</si>
  <si>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</si>
  <si>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</si>
  <si>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</si>
  <si>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</si>
  <si>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</si>
  <si>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</si>
  <si>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</si>
  <si>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</si>
  <si>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</si>
  <si>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</si>
  <si>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</si>
  <si>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</si>
  <si>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</si>
  <si>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</si>
  <si>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</si>
  <si>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</si>
  <si>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</si>
  <si>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</si>
  <si>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</si>
  <si>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</si>
  <si>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</si>
  <si>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</si>
  <si>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</si>
  <si>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</si>
  <si>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</si>
  <si>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</si>
  <si>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</si>
  <si>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</si>
  <si>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</si>
  <si>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</si>
  <si>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</si>
  <si>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</si>
  <si>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</si>
  <si>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</si>
  <si>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</si>
  <si>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</si>
  <si>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</si>
  <si>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</si>
  <si>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</si>
  <si>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</si>
  <si>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</si>
  <si>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令和６年度から公営企業会計の移行により、資産や経営の状況を明確化できることで、事業の見直し等の改善が図られる。</t>
    <rPh sb="0" eb="2">
      <t>レイワ</t>
    </rPh>
    <rPh sb="3" eb="5">
      <t>ネンド</t>
    </rPh>
    <rPh sb="7" eb="9">
      <t>コウエイ</t>
    </rPh>
    <rPh sb="9" eb="11">
      <t>キギョウ</t>
    </rPh>
    <rPh sb="11" eb="13">
      <t>カイケイ</t>
    </rPh>
    <rPh sb="14" eb="16">
      <t>イコウ</t>
    </rPh>
    <rPh sb="20" eb="22">
      <t>シサン</t>
    </rPh>
    <rPh sb="23" eb="25">
      <t>ケイエイ</t>
    </rPh>
    <rPh sb="26" eb="28">
      <t>ジョウキョウ</t>
    </rPh>
    <rPh sb="29" eb="31">
      <t>メイカク</t>
    </rPh>
    <rPh sb="31" eb="32">
      <t>カ</t>
    </rPh>
    <rPh sb="39" eb="41">
      <t>ジギョウ</t>
    </rPh>
    <rPh sb="42" eb="44">
      <t>ミナオ</t>
    </rPh>
    <rPh sb="45" eb="46">
      <t>トウ</t>
    </rPh>
    <rPh sb="47" eb="49">
      <t>カイゼン</t>
    </rPh>
    <rPh sb="50" eb="51">
      <t>ハカ</t>
    </rPh>
    <phoneticPr fontId="4"/>
  </si>
  <si>
    <t>事業開始から１５年経過しているため、合併浄化槽の機器交換等修繕が増える可能性がある。そのため、保守点検・法定検査の保守点検結果を基に長寿命化を図る必要がある。</t>
    <rPh sb="0" eb="2">
      <t>ジギョウ</t>
    </rPh>
    <rPh sb="2" eb="4">
      <t>カイシ</t>
    </rPh>
    <rPh sb="8" eb="9">
      <t>ネン</t>
    </rPh>
    <rPh sb="9" eb="11">
      <t>ケイカ</t>
    </rPh>
    <rPh sb="18" eb="20">
      <t>ガッペイ</t>
    </rPh>
    <rPh sb="20" eb="22">
      <t>ジョウカ</t>
    </rPh>
    <rPh sb="22" eb="23">
      <t>ソウ</t>
    </rPh>
    <rPh sb="24" eb="26">
      <t>キキ</t>
    </rPh>
    <rPh sb="26" eb="28">
      <t>コウカン</t>
    </rPh>
    <rPh sb="28" eb="29">
      <t>トウ</t>
    </rPh>
    <rPh sb="29" eb="31">
      <t>シュウゼン</t>
    </rPh>
    <rPh sb="32" eb="33">
      <t>フ</t>
    </rPh>
    <rPh sb="35" eb="38">
      <t>カノウセイ</t>
    </rPh>
    <rPh sb="47" eb="49">
      <t>ホシュ</t>
    </rPh>
    <rPh sb="49" eb="51">
      <t>テンケン</t>
    </rPh>
    <rPh sb="52" eb="54">
      <t>ホウテイ</t>
    </rPh>
    <rPh sb="54" eb="56">
      <t>ケンサ</t>
    </rPh>
    <rPh sb="57" eb="59">
      <t>ホシュ</t>
    </rPh>
    <rPh sb="59" eb="61">
      <t>テンケン</t>
    </rPh>
    <rPh sb="61" eb="63">
      <t>ケッカ</t>
    </rPh>
    <rPh sb="64" eb="65">
      <t>モト</t>
    </rPh>
    <rPh sb="66" eb="68">
      <t>チョウジュ</t>
    </rPh>
    <rPh sb="68" eb="69">
      <t>メイ</t>
    </rPh>
    <rPh sb="69" eb="70">
      <t>カ</t>
    </rPh>
    <rPh sb="71" eb="72">
      <t>ハカ</t>
    </rPh>
    <rPh sb="73" eb="75">
      <t>ヒツヨウ</t>
    </rPh>
    <phoneticPr fontId="4"/>
  </si>
  <si>
    <r>
      <rPr>
        <sz val="11"/>
        <rFont val="ＭＳ ゴシック"/>
        <family val="3"/>
        <charset val="128"/>
      </rPr>
      <t>①収益的収支比率⑤経費回収率⑥汚水処理原価については、</t>
    </r>
    <r>
      <rPr>
        <sz val="11"/>
        <color theme="1"/>
        <rFont val="ＭＳ ゴシック"/>
        <family val="3"/>
        <charset val="128"/>
      </rPr>
      <t>令和６年度からの公営企業会計への移行に伴う令和５年度予算の打切決算により事業の債権債務（保守点検・法定検査・清掃等の維持管理経費）が新特別会計に継承されたため、令和４年度以前の数値と比較した場合に大きく数値の相違がある。また、公営企業会計移行に伴う打切決算がなければ前年度と同様な数値になっていると推定することができる。なお、令和５年度には公営企業会計移行業務委託業務を行っている。　　　　　　　　　　　　　　　　　　　　　　　　　⑦施設利用率については、利用者に対して法令に基づいた適切な規模の施設を設置しているが、類似団体に比べてやや低い値となっている。　　　　　　　　　　　　　　　　　　　　　　　　　　　　　　　　⑧水洗化率は、高い数値を示しているが、今後も単独槽及び汲み取り便槽からの転換を促し、水洗化向上に努める必要がある。</t>
    </r>
    <rPh sb="1" eb="3">
      <t>シュウエキ</t>
    </rPh>
    <rPh sb="3" eb="4">
      <t>テキ</t>
    </rPh>
    <rPh sb="4" eb="6">
      <t>シュウシ</t>
    </rPh>
    <rPh sb="6" eb="8">
      <t>ヒリツ</t>
    </rPh>
    <rPh sb="9" eb="11">
      <t>ケイヒ</t>
    </rPh>
    <rPh sb="11" eb="13">
      <t>カイシュウ</t>
    </rPh>
    <rPh sb="13" eb="14">
      <t>リツ</t>
    </rPh>
    <rPh sb="15" eb="17">
      <t>オスイ</t>
    </rPh>
    <rPh sb="17" eb="19">
      <t>ショリ</t>
    </rPh>
    <rPh sb="19" eb="21">
      <t>ゲンカ</t>
    </rPh>
    <rPh sb="27" eb="29">
      <t>レイワ</t>
    </rPh>
    <rPh sb="30" eb="32">
      <t>ネンド</t>
    </rPh>
    <rPh sb="35" eb="37">
      <t>コウエイ</t>
    </rPh>
    <rPh sb="37" eb="39">
      <t>キギョウ</t>
    </rPh>
    <rPh sb="39" eb="41">
      <t>カイケイ</t>
    </rPh>
    <rPh sb="43" eb="45">
      <t>イコウ</t>
    </rPh>
    <rPh sb="46" eb="47">
      <t>トモナ</t>
    </rPh>
    <rPh sb="48" eb="50">
      <t>レイワ</t>
    </rPh>
    <rPh sb="51" eb="53">
      <t>ネンド</t>
    </rPh>
    <rPh sb="53" eb="55">
      <t>ヨサン</t>
    </rPh>
    <rPh sb="56" eb="58">
      <t>ウチキ</t>
    </rPh>
    <rPh sb="58" eb="60">
      <t>ケッサン</t>
    </rPh>
    <rPh sb="63" eb="65">
      <t>ジギョウ</t>
    </rPh>
    <rPh sb="66" eb="68">
      <t>サイケン</t>
    </rPh>
    <rPh sb="68" eb="70">
      <t>サイム</t>
    </rPh>
    <rPh sb="71" eb="73">
      <t>ホシュ</t>
    </rPh>
    <rPh sb="73" eb="75">
      <t>テンケン</t>
    </rPh>
    <rPh sb="76" eb="78">
      <t>ホウテイ</t>
    </rPh>
    <rPh sb="78" eb="80">
      <t>ケンサ</t>
    </rPh>
    <rPh sb="81" eb="83">
      <t>セイソウ</t>
    </rPh>
    <rPh sb="83" eb="84">
      <t>トウ</t>
    </rPh>
    <rPh sb="85" eb="87">
      <t>イジ</t>
    </rPh>
    <rPh sb="87" eb="89">
      <t>カンリ</t>
    </rPh>
    <rPh sb="89" eb="91">
      <t>ケイヒ</t>
    </rPh>
    <rPh sb="93" eb="94">
      <t>シン</t>
    </rPh>
    <rPh sb="94" eb="96">
      <t>トクベツ</t>
    </rPh>
    <rPh sb="96" eb="98">
      <t>カイケイ</t>
    </rPh>
    <rPh sb="99" eb="101">
      <t>ケイショウ</t>
    </rPh>
    <rPh sb="107" eb="109">
      <t>レイワ</t>
    </rPh>
    <rPh sb="110" eb="111">
      <t>ネン</t>
    </rPh>
    <rPh sb="111" eb="112">
      <t>ド</t>
    </rPh>
    <rPh sb="112" eb="114">
      <t>イゼン</t>
    </rPh>
    <rPh sb="115" eb="117">
      <t>スウチ</t>
    </rPh>
    <rPh sb="118" eb="120">
      <t>ヒカク</t>
    </rPh>
    <rPh sb="122" eb="124">
      <t>バアイ</t>
    </rPh>
    <rPh sb="125" eb="126">
      <t>オオ</t>
    </rPh>
    <rPh sb="128" eb="130">
      <t>スウチ</t>
    </rPh>
    <rPh sb="131" eb="133">
      <t>ソウイ</t>
    </rPh>
    <rPh sb="140" eb="142">
      <t>コウエイ</t>
    </rPh>
    <rPh sb="142" eb="144">
      <t>キギョウ</t>
    </rPh>
    <rPh sb="144" eb="146">
      <t>カイケイ</t>
    </rPh>
    <rPh sb="146" eb="148">
      <t>イコウ</t>
    </rPh>
    <rPh sb="149" eb="150">
      <t>トモナ</t>
    </rPh>
    <rPh sb="151" eb="152">
      <t>ウ</t>
    </rPh>
    <rPh sb="152" eb="153">
      <t>キリ</t>
    </rPh>
    <rPh sb="153" eb="155">
      <t>ケッサン</t>
    </rPh>
    <rPh sb="160" eb="163">
      <t>ゼンネンド</t>
    </rPh>
    <rPh sb="164" eb="166">
      <t>ドウヨウ</t>
    </rPh>
    <rPh sb="167" eb="169">
      <t>スウチ</t>
    </rPh>
    <rPh sb="176" eb="178">
      <t>スイテイ</t>
    </rPh>
    <rPh sb="190" eb="192">
      <t>レイワ</t>
    </rPh>
    <rPh sb="193" eb="194">
      <t>ネン</t>
    </rPh>
    <rPh sb="194" eb="195">
      <t>ド</t>
    </rPh>
    <rPh sb="197" eb="205">
      <t>コウエイキギョウカイケイイコウ</t>
    </rPh>
    <rPh sb="205" eb="207">
      <t>ギョウム</t>
    </rPh>
    <rPh sb="207" eb="209">
      <t>イタク</t>
    </rPh>
    <rPh sb="209" eb="211">
      <t>ギョウム</t>
    </rPh>
    <rPh sb="212" eb="213">
      <t>オコナ</t>
    </rPh>
    <rPh sb="244" eb="246">
      <t>シセツ</t>
    </rPh>
    <rPh sb="246" eb="249">
      <t>リヨウリツ</t>
    </rPh>
    <rPh sb="255" eb="257">
      <t>リヨウ</t>
    </rPh>
    <rPh sb="257" eb="258">
      <t>シャ</t>
    </rPh>
    <rPh sb="259" eb="260">
      <t>タイ</t>
    </rPh>
    <rPh sb="262" eb="264">
      <t>ホウレイ</t>
    </rPh>
    <rPh sb="265" eb="266">
      <t>モト</t>
    </rPh>
    <rPh sb="269" eb="271">
      <t>テキセツ</t>
    </rPh>
    <rPh sb="272" eb="274">
      <t>キボ</t>
    </rPh>
    <rPh sb="275" eb="277">
      <t>シセツ</t>
    </rPh>
    <rPh sb="278" eb="280">
      <t>セッチ</t>
    </rPh>
    <rPh sb="286" eb="288">
      <t>ルイジ</t>
    </rPh>
    <rPh sb="288" eb="290">
      <t>ダンタイ</t>
    </rPh>
    <rPh sb="291" eb="292">
      <t>クラ</t>
    </rPh>
    <rPh sb="296" eb="297">
      <t>ヒク</t>
    </rPh>
    <rPh sb="298" eb="299">
      <t>アタイ</t>
    </rPh>
    <rPh sb="339" eb="341">
      <t>スイセン</t>
    </rPh>
    <rPh sb="341" eb="342">
      <t>カ</t>
    </rPh>
    <rPh sb="342" eb="343">
      <t>リツ</t>
    </rPh>
    <rPh sb="345" eb="346">
      <t>タカ</t>
    </rPh>
    <rPh sb="347" eb="349">
      <t>スウチ</t>
    </rPh>
    <rPh sb="350" eb="351">
      <t>シメ</t>
    </rPh>
    <rPh sb="357" eb="359">
      <t>コンゴ</t>
    </rPh>
    <rPh sb="360" eb="362">
      <t>タンドク</t>
    </rPh>
    <rPh sb="362" eb="363">
      <t>ソウ</t>
    </rPh>
    <rPh sb="363" eb="364">
      <t>オヨ</t>
    </rPh>
    <rPh sb="365" eb="366">
      <t>ク</t>
    </rPh>
    <rPh sb="367" eb="368">
      <t>ト</t>
    </rPh>
    <rPh sb="369" eb="371">
      <t>ベンソウ</t>
    </rPh>
    <rPh sb="374" eb="376">
      <t>テンカン</t>
    </rPh>
    <rPh sb="377" eb="378">
      <t>ウナガ</t>
    </rPh>
    <rPh sb="380" eb="383">
      <t>スイセンカ</t>
    </rPh>
    <rPh sb="383" eb="385">
      <t>コウジョウ</t>
    </rPh>
    <rPh sb="386" eb="387">
      <t>ツト</t>
    </rPh>
    <rPh sb="389" eb="3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</si>
</sst>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C6-42F6-BDFB-052864DEF92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C6-42F6-BDFB-052864DEF92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86.27</c:v>
                </c:pt>
                <c:pt idx="1">
                  <c:v>85.01</c:v>
                </c:pt>
                <c:pt idx="2">
                  <c:v>84.34</c:v>
                </c:pt>
                <c:pt idx="3">
                  <c:v>82.38</c:v>
                </c:pt>
                <c:pt idx="4">
                  <c:v>281.76</c:v>
                </c:pt>
              </c:numCache>
            </c:numRef>
          </c:val>
          <c:extLst>
            <c:ext xmlns:c16="http://schemas.microsoft.com/office/drawing/2014/chart" uri="{C3380CC4-5D6E-409C-BE32-E72D297353CC}">
              <c16:uniqueId val="{00000000-9AED-446D-9567-D17CF190DF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ED-446D-9567-D17CF190DF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A-4298-A2E4-BCD87E2472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A-4298-A2E4-BCD87E2472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F-4228-900C-7BDFA5C72C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F-4228-900C-7BDFA5C72C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F-4270-B15A-B5AFC64CAA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F-4270-B15A-B5AFC64CAA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F-4516-8501-942B194B42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F-4516-8501-942B194B42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AE-4335-9593-DCEA45DFF3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338.47</c:v>
                </c:pt>
              </c:numCache>
            </c:numRef>
          </c:val>
          <c:smooth val="0"/>
          <c:extLst>
            <c:ext xmlns:c16="http://schemas.microsoft.com/office/drawing/2014/chart" uri="{C3380CC4-5D6E-409C-BE32-E72D297353CC}">
              <c16:uniqueId val="{00000001-C4AE-4335-9593-DCEA45DFF3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45.5</c:v>
                </c:pt>
                <c:pt idx="1">
                  <c:v>48.42</c:v>
                </c:pt>
                <c:pt idx="2">
                  <c:v>48.88</c:v>
                </c:pt>
                <c:pt idx="3">
                  <c:v>50.61</c:v>
                </c:pt>
                <c:pt idx="4">
                  <c:v>690.74</c:v>
                </c:pt>
              </c:numCache>
            </c:numRef>
          </c:val>
          <c:extLst>
            <c:ext xmlns:c16="http://schemas.microsoft.com/office/drawing/2014/chart" uri="{C3380CC4-5D6E-409C-BE32-E72D297353CC}">
              <c16:uniqueId val="{00000000-97A6-4E83-A789-60EC04049F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56.06</c:v>
                </c:pt>
              </c:numCache>
            </c:numRef>
          </c:val>
          <c:smooth val="0"/>
          <c:extLst>
            <c:ext xmlns:c16="http://schemas.microsoft.com/office/drawing/2014/chart" uri="{C3380CC4-5D6E-409C-BE32-E72D297353CC}">
              <c16:uniqueId val="{00000001-97A6-4E83-A789-60EC04049F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245.91</c:v>
                </c:pt>
                <c:pt idx="1">
                  <c:v>234.57</c:v>
                </c:pt>
                <c:pt idx="2">
                  <c:v>229.3</c:v>
                </c:pt>
                <c:pt idx="3">
                  <c:v>216.28</c:v>
                </c:pt>
                <c:pt idx="4">
                  <c:v>14.44</c:v>
                </c:pt>
              </c:numCache>
            </c:numRef>
          </c:val>
          <c:extLst>
            <c:ext xmlns:c16="http://schemas.microsoft.com/office/drawing/2014/chart" uri="{C3380CC4-5D6E-409C-BE32-E72D297353CC}">
              <c16:uniqueId val="{00000000-8A23-40A7-8C60-915B7BC0FF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304.36</c:v>
                </c:pt>
              </c:numCache>
            </c:numRef>
          </c:val>
          <c:smooth val="0"/>
          <c:extLst>
            <c:ext xmlns:c16="http://schemas.microsoft.com/office/drawing/2014/chart" uri="{C3380CC4-5D6E-409C-BE32-E72D297353CC}">
              <c16:uniqueId val="{00000001-8A23-40A7-8C60-915B7BC0FF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53.63</c:v>
                </c:pt>
                <c:pt idx="1">
                  <c:v>53.2</c:v>
                </c:pt>
                <c:pt idx="2">
                  <c:v>53.39</c:v>
                </c:pt>
                <c:pt idx="3">
                  <c:v>53.31</c:v>
                </c:pt>
                <c:pt idx="4">
                  <c:v>53.46</c:v>
                </c:pt>
              </c:numCache>
            </c:numRef>
          </c:val>
          <c:extLst>
            <c:ext xmlns:c16="http://schemas.microsoft.com/office/drawing/2014/chart" uri="{C3380CC4-5D6E-409C-BE32-E72D297353CC}">
              <c16:uniqueId val="{00000000-750A-4624-BB6A-F4B3E6292E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54.08</c:v>
                </c:pt>
              </c:numCache>
            </c:numRef>
          </c:val>
          <c:smooth val="0"/>
          <c:extLst>
            <c:ext xmlns:c16="http://schemas.microsoft.com/office/drawing/2014/chart" uri="{C3380CC4-5D6E-409C-BE32-E72D297353CC}">
              <c16:uniqueId val="{00000001-750A-4624-BB6A-F4B3E6292E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85.87</c:v>
                </c:pt>
                <c:pt idx="1">
                  <c:v>85.16</c:v>
                </c:pt>
                <c:pt idx="2">
                  <c:v>85.22</c:v>
                </c:pt>
                <c:pt idx="3">
                  <c:v>84.69</c:v>
                </c:pt>
                <c:pt idx="4">
                  <c:v>83.53</c:v>
                </c:pt>
              </c:numCache>
            </c:numRef>
          </c:val>
          <c:extLst>
            <c:ext xmlns:c16="http://schemas.microsoft.com/office/drawing/2014/chart" uri="{C3380CC4-5D6E-409C-BE32-E72D297353CC}">
              <c16:uniqueId val="{00000000-B63A-4668-BE5C-7B9F0B0257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90.57</c:v>
                </c:pt>
              </c:numCache>
            </c:numRef>
          </c:val>
          <c:smooth val="0"/>
          <c:extLst>
            <c:ext xmlns:c16="http://schemas.microsoft.com/office/drawing/2014/chart" uri="{C3380CC4-5D6E-409C-BE32-E72D297353CC}">
              <c16:uniqueId val="{00000001-B63A-4668-BE5C-7B9F0B0257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甲斐市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76514</v>
      </c>
      <c r="AM8" s="41"/>
      <c r="AN8" s="41"/>
      <c r="AO8" s="41"/>
      <c r="AP8" s="41"/>
      <c r="AQ8" s="41"/>
      <c r="AR8" s="41"/>
      <c r="AS8" s="41"/>
      <c r="AT8" s="34">
        <f>データ!T6</f>
        <v>71.95</v>
      </c>
      <c r="AU8" s="34"/>
      <c r="AV8" s="34"/>
      <c r="AW8" s="34"/>
      <c r="AX8" s="34"/>
      <c r="AY8" s="34"/>
      <c r="AZ8" s="34"/>
      <c r="BA8" s="34"/>
      <c r="BB8" s="34">
        <f>データ!U6</f>
        <v>1063.43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1.01</v>
      </c>
      <c r="Q10" s="34"/>
      <c r="R10" s="34"/>
      <c r="S10" s="34"/>
      <c r="T10" s="34"/>
      <c r="U10" s="34"/>
      <c r="V10" s="34"/>
      <c r="W10" s="34">
        <f>データ!Q6</f>
        <v>100</v>
      </c>
      <c r="X10" s="34"/>
      <c r="Y10" s="34"/>
      <c r="Z10" s="34"/>
      <c r="AA10" s="34"/>
      <c r="AB10" s="34"/>
      <c r="AC10" s="34"/>
      <c r="AD10" s="41">
        <f>データ!R6</f>
        <v>1760</v>
      </c>
      <c r="AE10" s="41"/>
      <c r="AF10" s="41"/>
      <c r="AG10" s="41"/>
      <c r="AH10" s="41"/>
      <c r="AI10" s="41"/>
      <c r="AJ10" s="41"/>
      <c r="AK10" s="2"/>
      <c r="AL10" s="41">
        <f>データ!V6</f>
        <v>771</v>
      </c>
      <c r="AM10" s="41"/>
      <c r="AN10" s="41"/>
      <c r="AO10" s="41"/>
      <c r="AP10" s="41"/>
      <c r="AQ10" s="41"/>
      <c r="AR10" s="41"/>
      <c r="AS10" s="41"/>
      <c r="AT10" s="34">
        <f>データ!W6</f>
        <v>0.01</v>
      </c>
      <c r="AU10" s="34"/>
      <c r="AV10" s="34"/>
      <c r="AW10" s="34"/>
      <c r="AX10" s="34"/>
      <c r="AY10" s="34"/>
      <c r="AZ10" s="34"/>
      <c r="BA10" s="34"/>
      <c r="BB10" s="34">
        <f>データ!X6</f>
        <v>77100</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119</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M3EBw0HJj8TVg5ogBYn5I6vMLAPSdTdYPhVQr7uP8dmAxTDF/zka/fWJOQ+9WAycmXR+ij67pdeX8ACoUZqwxw==" saltValue="gjmAIxhhV8HsgyZYITbq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192104</v>
      </c>
      <c r="D6" s="19">
        <f t="shared" si="3"/>
        <v>47</v>
      </c>
      <c r="E6" s="19">
        <f t="shared" si="3"/>
        <v>18</v>
      </c>
      <c r="F6" s="19">
        <f t="shared" si="3"/>
        <v>0</v>
      </c>
      <c r="G6" s="19">
        <f t="shared" si="3"/>
        <v>0</v>
      </c>
      <c r="H6" s="19" t="str">
        <f t="shared" si="3"/>
        <v>山梨県　甲斐市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1.01</v>
      </c>
      <c r="Q6" s="20">
        <f t="shared" si="3"/>
        <v>100</v>
      </c>
      <c r="R6" s="20">
        <f t="shared" si="3"/>
        <v>1760</v>
      </c>
      <c r="S6" s="20">
        <f t="shared" si="3"/>
        <v>76514</v>
      </c>
      <c r="T6" s="20">
        <f t="shared" si="3"/>
        <v>71.95</v>
      </c>
      <c r="U6" s="20">
        <f t="shared" si="3"/>
        <v>1063.43</v>
      </c>
      <c r="V6" s="20">
        <f t="shared" si="3"/>
        <v>771</v>
      </c>
      <c r="W6" s="20">
        <f t="shared" si="3"/>
        <v>0.01</v>
      </c>
      <c r="X6" s="20">
        <f t="shared" si="3"/>
        <v>77100</v>
      </c>
      <c r="Y6" s="21">
        <f>IF(Y7="",NA(),Y7)</f>
        <v>86.27</v>
      </c>
      <c r="Z6" s="21">
        <f t="shared" ref="Z6:AH6" si="4">IF(Z7="",NA(),Z7)</f>
        <v>85.01</v>
      </c>
      <c r="AA6" s="21">
        <f t="shared" si="4"/>
        <v>84.34</v>
      </c>
      <c r="AB6" s="21">
        <f t="shared" si="4"/>
        <v>82.38</v>
      </c>
      <c r="AC6" s="21">
        <f t="shared" si="4"/>
        <v>281.76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398.42</v>
      </c>
      <c r="BM6" s="21">
        <f t="shared" si="7"/>
        <v>393.35</v>
      </c>
      <c r="BN6" s="21">
        <f t="shared" si="7"/>
        <v>397.03</v>
      </c>
      <c r="BO6" s="21">
        <f t="shared" si="7"/>
        <v>338.47</v>
      </c>
      <c r="BP6" s="20" t="str">
        <f>IF(BP7="","",IF(BP7="-","【-】","【"&amp;SUBSTITUTE(TEXT(BP7,"#,##0.00"),"-","△")&amp;"】"))</f>
        <v>【349.83】</v>
      </c>
      <c r="BQ6" s="21">
        <f>IF(BQ7="",NA(),BQ7)</f>
        <v>45.5</v>
      </c>
      <c r="BR6" s="21">
        <f t="shared" ref="BR6:BZ6" si="8">IF(BR7="",NA(),BR7)</f>
        <v>48.42</v>
      </c>
      <c r="BS6" s="21">
        <f t="shared" si="8"/>
        <v>48.88</v>
      </c>
      <c r="BT6" s="21">
        <f t="shared" si="8"/>
        <v>50.61</v>
      </c>
      <c r="BU6" s="21">
        <f t="shared" si="8"/>
        <v>690.74</v>
      </c>
      <c r="BV6" s="21">
        <f t="shared" si="8"/>
        <v>53.23</v>
      </c>
      <c r="BW6" s="21">
        <f t="shared" si="8"/>
        <v>50.7</v>
      </c>
      <c r="BX6" s="21">
        <f t="shared" si="8"/>
        <v>48.13</v>
      </c>
      <c r="BY6" s="21">
        <f t="shared" si="8"/>
        <v>46.58</v>
      </c>
      <c r="BZ6" s="21">
        <f t="shared" si="8"/>
        <v>56.06</v>
      </c>
      <c r="CA6" s="20" t="str">
        <f>IF(CA7="","",IF(CA7="-","【-】","【"&amp;SUBSTITUTE(TEXT(CA7,"#,##0.00"),"-","△")&amp;"】"))</f>
        <v>【53.65】</v>
      </c>
      <c r="CB6" s="21">
        <f>IF(CB7="",NA(),CB7)</f>
        <v>245.91</v>
      </c>
      <c r="CC6" s="21">
        <f t="shared" ref="CC6:CK6" si="9">IF(CC7="",NA(),CC7)</f>
        <v>234.57</v>
      </c>
      <c r="CD6" s="21">
        <f t="shared" si="9"/>
        <v>229.3</v>
      </c>
      <c r="CE6" s="21">
        <f t="shared" si="9"/>
        <v>216.28</v>
      </c>
      <c r="CF6" s="21">
        <f t="shared" si="9"/>
        <v>14.44</v>
      </c>
      <c r="CG6" s="21">
        <f t="shared" si="9"/>
        <v>283.3</v>
      </c>
      <c r="CH6" s="21">
        <f t="shared" si="9"/>
        <v>289.81</v>
      </c>
      <c r="CI6" s="21">
        <f t="shared" si="9"/>
        <v>301.54000000000002</v>
      </c>
      <c r="CJ6" s="21">
        <f t="shared" si="9"/>
        <v>311.73</v>
      </c>
      <c r="CK6" s="21">
        <f t="shared" si="9"/>
        <v>304.36</v>
      </c>
      <c r="CL6" s="20" t="str">
        <f>IF(CL7="","",IF(CL7="-","【-】","【"&amp;SUBSTITUTE(TEXT(CL7,"#,##0.00"),"-","△")&amp;"】"))</f>
        <v>【307.86】</v>
      </c>
      <c r="CM6" s="21">
        <f>IF(CM7="",NA(),CM7)</f>
        <v>53.63</v>
      </c>
      <c r="CN6" s="21">
        <f t="shared" ref="CN6:CV6" si="10">IF(CN7="",NA(),CN7)</f>
        <v>53.2</v>
      </c>
      <c r="CO6" s="21">
        <f t="shared" si="10"/>
        <v>53.39</v>
      </c>
      <c r="CP6" s="21">
        <f t="shared" si="10"/>
        <v>53.31</v>
      </c>
      <c r="CQ6" s="21">
        <f t="shared" si="10"/>
        <v>53.46</v>
      </c>
      <c r="CR6" s="21">
        <f t="shared" si="10"/>
        <v>55.96</v>
      </c>
      <c r="CS6" s="21">
        <f t="shared" si="10"/>
        <v>56.45</v>
      </c>
      <c r="CT6" s="21">
        <f t="shared" si="10"/>
        <v>58.26</v>
      </c>
      <c r="CU6" s="21">
        <f t="shared" si="10"/>
        <v>56.76</v>
      </c>
      <c r="CV6" s="21">
        <f t="shared" si="10"/>
        <v>54.08</v>
      </c>
      <c r="CW6" s="20" t="str">
        <f>IF(CW7="","",IF(CW7="-","【-】","【"&amp;SUBSTITUTE(TEXT(CW7,"#,##0.00"),"-","△")&amp;"】"))</f>
        <v>【54.61】</v>
      </c>
      <c r="CX6" s="21">
        <f>IF(CX7="",NA(),CX7)</f>
        <v>85.87</v>
      </c>
      <c r="CY6" s="21">
        <f t="shared" ref="CY6:DG6" si="11">IF(CY7="",NA(),CY7)</f>
        <v>85.16</v>
      </c>
      <c r="CZ6" s="21">
        <f t="shared" si="11"/>
        <v>85.22</v>
      </c>
      <c r="DA6" s="21">
        <f t="shared" si="11"/>
        <v>84.69</v>
      </c>
      <c r="DB6" s="21">
        <f t="shared" si="11"/>
        <v>83.53</v>
      </c>
      <c r="DC6" s="21">
        <f t="shared" si="11"/>
        <v>60.12</v>
      </c>
      <c r="DD6" s="21">
        <f t="shared" si="11"/>
        <v>54.99</v>
      </c>
      <c r="DE6" s="21">
        <f t="shared" si="11"/>
        <v>66.430000000000007</v>
      </c>
      <c r="DF6" s="21">
        <f t="shared" si="11"/>
        <v>66.88</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192104</v>
      </c>
      <c r="D7" s="23">
        <v>47</v>
      </c>
      <c r="E7" s="23">
        <v>18</v>
      </c>
      <c r="F7" s="23">
        <v>0</v>
      </c>
      <c r="G7" s="23">
        <v>0</v>
      </c>
      <c r="H7" s="23" t="s">
        <v>98</v>
      </c>
      <c r="I7" s="23" t="s">
        <v>99</v>
      </c>
      <c r="J7" s="23" t="s">
        <v>100</v>
      </c>
      <c r="K7" s="23" t="s">
        <v>101</v>
      </c>
      <c r="L7" s="23" t="s">
        <v>102</v>
      </c>
      <c r="M7" s="23" t="s">
        <v>103</v>
      </c>
      <c r="N7" s="24" t="s">
        <v>104</v>
      </c>
      <c r="O7" s="24" t="s">
        <v>105</v>
      </c>
      <c r="P7" s="24">
        <v>1.01</v>
      </c>
      <c r="Q7" s="24">
        <v>100</v>
      </c>
      <c r="R7" s="24">
        <v>1760</v>
      </c>
      <c r="S7" s="24">
        <v>76514</v>
      </c>
      <c r="T7" s="24">
        <v>71.95</v>
      </c>
      <c r="U7" s="24">
        <v>1063.43</v>
      </c>
      <c r="V7" s="24">
        <v>771</v>
      </c>
      <c r="W7" s="24">
        <v>0.01</v>
      </c>
      <c r="X7" s="24">
        <v>77100</v>
      </c>
      <c r="Y7" s="24">
        <v>86.27</v>
      </c>
      <c r="Z7" s="24">
        <v>85.01</v>
      </c>
      <c r="AA7" s="24">
        <v>84.34</v>
      </c>
      <c r="AB7" s="24">
        <v>82.38</v>
      </c>
      <c r="AC7" s="24">
        <v>281.76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398.42</v>
      </c>
      <c r="BM7" s="24">
        <v>393.35</v>
      </c>
      <c r="BN7" s="24">
        <v>397.03</v>
      </c>
      <c r="BO7" s="24">
        <v>338.47</v>
      </c>
      <c r="BP7" s="24">
        <v>349.83</v>
      </c>
      <c r="BQ7" s="24">
        <v>45.5</v>
      </c>
      <c r="BR7" s="24">
        <v>48.42</v>
      </c>
      <c r="BS7" s="24">
        <v>48.88</v>
      </c>
      <c r="BT7" s="24">
        <v>50.61</v>
      </c>
      <c r="BU7" s="24">
        <v>690.74</v>
      </c>
      <c r="BV7" s="24">
        <v>53.23</v>
      </c>
      <c r="BW7" s="24">
        <v>50.7</v>
      </c>
      <c r="BX7" s="24">
        <v>48.13</v>
      </c>
      <c r="BY7" s="24">
        <v>46.58</v>
      </c>
      <c r="BZ7" s="24">
        <v>56.06</v>
      </c>
      <c r="CA7" s="24">
        <v>53.65</v>
      </c>
      <c r="CB7" s="24">
        <v>245.91</v>
      </c>
      <c r="CC7" s="24">
        <v>234.57</v>
      </c>
      <c r="CD7" s="24">
        <v>229.3</v>
      </c>
      <c r="CE7" s="24">
        <v>216.28</v>
      </c>
      <c r="CF7" s="24">
        <v>14.44</v>
      </c>
      <c r="CG7" s="24">
        <v>283.3</v>
      </c>
      <c r="CH7" s="24">
        <v>289.81</v>
      </c>
      <c r="CI7" s="24">
        <v>301.54000000000002</v>
      </c>
      <c r="CJ7" s="24">
        <v>311.73</v>
      </c>
      <c r="CK7" s="24">
        <v>304.36</v>
      </c>
      <c r="CL7" s="24">
        <v>307.86</v>
      </c>
      <c r="CM7" s="24">
        <v>53.63</v>
      </c>
      <c r="CN7" s="24">
        <v>53.2</v>
      </c>
      <c r="CO7" s="24">
        <v>53.39</v>
      </c>
      <c r="CP7" s="24">
        <v>53.31</v>
      </c>
      <c r="CQ7" s="24">
        <v>53.46</v>
      </c>
      <c r="CR7" s="24">
        <v>55.96</v>
      </c>
      <c r="CS7" s="24">
        <v>56.45</v>
      </c>
      <c r="CT7" s="24">
        <v>58.26</v>
      </c>
      <c r="CU7" s="24">
        <v>56.76</v>
      </c>
      <c r="CV7" s="24">
        <v>54.08</v>
      </c>
      <c r="CW7" s="24">
        <v>54.61</v>
      </c>
      <c r="CX7" s="24">
        <v>85.87</v>
      </c>
      <c r="CY7" s="24">
        <v>85.16</v>
      </c>
      <c r="CZ7" s="24">
        <v>85.22</v>
      </c>
      <c r="DA7" s="24">
        <v>84.69</v>
      </c>
      <c r="DB7" s="24">
        <v>83.53</v>
      </c>
      <c r="DC7" s="24">
        <v>60.12</v>
      </c>
      <c r="DD7" s="24">
        <v>54.99</v>
      </c>
      <c r="DE7" s="24">
        <v>66.430000000000007</v>
      </c>
      <c r="DF7" s="24">
        <v>66.88</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2025-02-03T04:36:40Z</cp:lastPrinted>
  <dcterms:created xsi:type="dcterms:W3CDTF">2025-01-24T07:40:38Z</dcterms:created>
  <dcterms:modified xsi:type="dcterms:W3CDTF">2025-02-18T04:44:04Z</dcterms:modified>
  <cp:category/>
</cp:coreProperties>
</file>