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st00\redirect.V6\r-fujii05\Desktop\2.5締切（経営分析）\"/>
    </mc:Choice>
  </mc:AlternateContent>
  <workbookProtection workbookAlgorithmName="SHA-512" workbookHashValue="jXDaGjezMwVsRBDoIYbz7OwrWKuXGWyhu1OjHpOCTzK9meS6nwHLxmZ/aPik5krH3RZkaWeF7fjWuf3aXQBfEw==" workbookSaltValue="hgyUTwojynDY3pUv3Pv2lA==" workbookSpinCount="100000" lockStructure="1"/>
  <bookViews>
    <workbookView xWindow="0" yWindow="0" windowWidth="23040" windowHeight="9210"/>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<sst xmlns="http://schemas.openxmlformats.org/spreadsheetml/2006/main" count="250" uniqueCount="113">
  <si>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</si>
  <si>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</si>
  <si>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</si>
  <si>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</si>
  <si>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</si>
  <si>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</si>
  <si>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</si>
  <si>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</si>
  <si>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</si>
  <si>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</si>
  <si>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</si>
  <si>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</si>
  <si>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</si>
  <si>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</si>
  <si>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</si>
  <si>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</si>
  <si>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</si>
  <si>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</si>
  <si>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</si>
  <si>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</si>
  <si>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</si>
  <si>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</si>
  <si>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</si>
  <si>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</si>
  <si>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</si>
  <si>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</si>
  <si>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</si>
  <si>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</si>
  <si>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</si>
  <si>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</si>
  <si>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</si>
  <si>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</si>
  <si>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</si>
  <si>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</si>
  <si>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</si>
  <si>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</si>
  <si>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</si>
  <si>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</si>
  <si>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</si>
  <si>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</si>
  <si>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</si>
  <si>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</si>
  <si>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</si>
  <si>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</si>
  <si>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</si>
  <si>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</si>
  <si>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</si>
  <si>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</si>
  <si>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</si>
  <si>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</si>
  <si>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</si>
  <si>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</si>
  <si>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</si>
  <si>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</si>
  <si>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</si>
  <si>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</si>
  <si>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</si>
  <si>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</si>
  <si>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</si>
  <si>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</si>
  <si>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</si>
  <si>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</si>
  <si>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</si>
  <si>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</si>
  <si>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</si>
  <si>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</si>
  <si>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</si>
  <si>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</si>
  <si>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</si>
  <si>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</si>
  <si>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</si>
  <si>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</si>
  <si>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</si>
  <si>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</si>
  <si>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</si>
  <si>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</si>
  <si>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</si>
  <si>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</si>
  <si>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</si>
  <si>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</si>
  <si>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</si>
  <si>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</si>
  <si>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</si>
  <si>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</si>
  <si>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</si>
  <si>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</si>
  <si>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</si>
  <si>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</si>
  <si>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</si>
  <si>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</si>
  <si>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</si>
  <si>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</si>
  <si>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</si>
  <si>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</si>
  <si>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</si>
  <si>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</si>
  <si>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</si>
  <si>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</si>
  <si>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</si>
  <si>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</si>
  <si>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</si>
  <si>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</si>
  <si>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</si>
  <si>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</si>
  <si>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</si>
  <si>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</si>
  <si>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</si>
  <si>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</si>
  <si>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</si>
  <si>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</si>
  <si>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①経常収支比率は100％を超えているが、一般会計からの繰入金に依存しているため、料金収入の確保や経営の効率化が必要であると考える。
②累積欠損金比率は0％を超えているが、昨年度に比べて減少している。累積欠損金を発生させないよう、経営の健全化を進める。
③流動比率は昨年度に比べて大幅に増加したが、工事未払金等の現金を除いた実質的な流動比率は39.55%となっているため、現在も低い水準である。
④企業債残高対給水収益比率は非常に高く、企業債の借入れにより施設更新を行っている状況である。
⑤料金回収率は100％を大きく下回っており、経営に必要な経費を料金で賄えていない。
⑥給水原価は類似団体平均に比べて高額である。給水人口が小規模であることもあり、今後も経常費用が減少する見込みは低い。
⑦施設利用率は類似団体平均を上回っているが、今後も施設の広域化・共同化について研究する必要がある。
⑧有収率は類似団体平均に比べて低い水準である。漏水調査及び修繕により、有収率を向上させる。
</t>
    <rPh sb="61" eb="62">
      <t>カンガ</t>
    </rPh>
    <rPh sb="86" eb="89">
      <t>サクネンド</t>
    </rPh>
    <rPh sb="90" eb="91">
      <t>クラ</t>
    </rPh>
    <rPh sb="93" eb="95">
      <t>ゲンショウ</t>
    </rPh>
    <rPh sb="100" eb="102">
      <t>ルイセキ</t>
    </rPh>
    <rPh sb="102" eb="104">
      <t>ケッソン</t>
    </rPh>
    <rPh sb="104" eb="105">
      <t>キン</t>
    </rPh>
    <rPh sb="106" eb="108">
      <t>ハッセイ</t>
    </rPh>
    <rPh sb="122" eb="123">
      <t>スス</t>
    </rPh>
    <rPh sb="134" eb="137">
      <t>サクネンド</t>
    </rPh>
    <rPh sb="138" eb="139">
      <t>クラ</t>
    </rPh>
    <rPh sb="144" eb="146">
      <t>ゾウカ</t>
    </rPh>
    <rPh sb="155" eb="156">
      <t>トウ</t>
    </rPh>
    <rPh sb="187" eb="189">
      <t>ゲンザイ</t>
    </rPh>
    <rPh sb="240" eb="242">
      <t>ジョウキョウ</t>
    </rPh>
    <rPh sb="260" eb="261">
      <t>オオ</t>
    </rPh>
    <rPh sb="263" eb="265">
      <t>シタマワ</t>
    </rPh>
    <rPh sb="270" eb="272">
      <t>ケイエイ</t>
    </rPh>
    <rPh sb="273" eb="275">
      <t>ヒツヨウ</t>
    </rPh>
    <rPh sb="297" eb="299">
      <t>ルイジ</t>
    </rPh>
    <rPh sb="299" eb="301">
      <t>ダンタイ</t>
    </rPh>
    <rPh sb="301" eb="303">
      <t>ヘイキン</t>
    </rPh>
    <rPh sb="304" eb="305">
      <t>クラ</t>
    </rPh>
    <rPh sb="307" eb="309">
      <t>コウガク</t>
    </rPh>
    <rPh sb="313" eb="315">
      <t>キュウスイ</t>
    </rPh>
    <rPh sb="315" eb="317">
      <t>ジンコウ</t>
    </rPh>
    <rPh sb="318" eb="321">
      <t>ショウキボ</t>
    </rPh>
    <rPh sb="358" eb="364">
      <t>ルイジダンタイヘイキン</t>
    </rPh>
    <rPh sb="365" eb="367">
      <t>ウワマワ</t>
    </rPh>
    <rPh sb="373" eb="375">
      <t>コンゴ</t>
    </rPh>
    <rPh sb="419" eb="421">
      <t>スイジュン</t>
    </rPh>
    <rPh sb="427" eb="429">
      <t>チョウサ</t>
    </rPh>
    <rPh sb="429" eb="430">
      <t>オヨ</t>
    </rPh>
    <rPh sb="431" eb="433">
      <t>シュウゼン</t>
    </rPh>
    <rPh sb="437" eb="440">
      <t>ユウシュウリツ</t>
    </rPh>
    <rPh sb="441" eb="443">
      <t>コウジョウ</t>
    </rPh>
    <phoneticPr fontId="4"/>
  </si>
  <si>
    <t xml:space="preserve">①有形固定資産減価償却率は類似団体平均に比べて低い水準であるが、年々増加しており計画的な施設の更新が必要である。
②管路経年化率はほぼ横ばいで推移している。計画的な管路の更新が必要である。
③管路更新率については、非常に低い水準である。計画的な管路の更新が必要である。
</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20" eb="21">
      <t>クラ</t>
    </rPh>
    <rPh sb="23" eb="24">
      <t>ヒク</t>
    </rPh>
    <rPh sb="25" eb="27">
      <t>スイジュン</t>
    </rPh>
    <rPh sb="32" eb="34">
      <t>ネンネン</t>
    </rPh>
    <rPh sb="34" eb="36">
      <t>ゾウカ</t>
    </rPh>
    <rPh sb="40" eb="43">
      <t>ケイカクテキ</t>
    </rPh>
    <rPh sb="44" eb="46">
      <t>シセツ</t>
    </rPh>
    <rPh sb="47" eb="49">
      <t>コウシン</t>
    </rPh>
    <rPh sb="50" eb="52">
      <t>ヒツヨウ</t>
    </rPh>
    <rPh sb="59" eb="61">
      <t>カンロ</t>
    </rPh>
    <rPh sb="61" eb="64">
      <t>ケイネンカ</t>
    </rPh>
    <rPh sb="64" eb="65">
      <t>リツ</t>
    </rPh>
    <rPh sb="98" eb="100">
      <t>カンロ</t>
    </rPh>
    <rPh sb="100" eb="102">
      <t>コウシン</t>
    </rPh>
    <rPh sb="102" eb="103">
      <t>リツ</t>
    </rPh>
    <rPh sb="109" eb="111">
      <t>ヒジョウ</t>
    </rPh>
    <rPh sb="112" eb="113">
      <t>ヒク</t>
    </rPh>
    <rPh sb="114" eb="116">
      <t>スイジュン</t>
    </rPh>
    <phoneticPr fontId="4"/>
  </si>
  <si>
    <t>　簡易水道事業は令和2年度から公営企業会計に移行したが、一般会計からの繰入金や企業債に頼らざるを得ない状況である。
　給水人口も減少しており、各指標の好転は難しい状況となっている。
　短期的には企業努力により経費を削減し、欠損金を発生させないよう事業運営に努めていく。
　中長期的には将来に向けた安全な水道水の供給を図るため、料金改定等様々な可能性について検討していく。
　</t>
    <rPh sb="1" eb="3">
      <t>カンイ</t>
    </rPh>
    <rPh sb="3" eb="5">
      <t>スイドウ</t>
    </rPh>
    <rPh sb="5" eb="7">
      <t>ジギョウ</t>
    </rPh>
    <rPh sb="8" eb="10">
      <t>レイワ</t>
    </rPh>
    <rPh sb="11" eb="13">
      <t>ネンド</t>
    </rPh>
    <rPh sb="15" eb="17">
      <t>コウエイ</t>
    </rPh>
    <rPh sb="17" eb="19">
      <t>キギョウ</t>
    </rPh>
    <rPh sb="19" eb="21">
      <t>カイケイ</t>
    </rPh>
    <rPh sb="22" eb="24">
      <t>イコウ</t>
    </rPh>
    <rPh sb="28" eb="30">
      <t>イッパン</t>
    </rPh>
    <rPh sb="30" eb="32">
      <t>カイケイ</t>
    </rPh>
    <rPh sb="35" eb="37">
      <t>クリイレ</t>
    </rPh>
    <rPh sb="37" eb="38">
      <t>キン</t>
    </rPh>
    <rPh sb="39" eb="41">
      <t>キギョウ</t>
    </rPh>
    <rPh sb="41" eb="42">
      <t>サイ</t>
    </rPh>
    <rPh sb="43" eb="44">
      <t>タヨ</t>
    </rPh>
    <rPh sb="48" eb="49">
      <t>エ</t>
    </rPh>
    <rPh sb="51" eb="53">
      <t>ジョウキョウ</t>
    </rPh>
    <rPh sb="71" eb="74">
      <t>カクシヒョウ</t>
    </rPh>
    <rPh sb="75" eb="77">
      <t>コウテン</t>
    </rPh>
    <rPh sb="78" eb="79">
      <t>ムズカ</t>
    </rPh>
    <rPh sb="81" eb="83">
      <t>ジョウキョウ</t>
    </rPh>
    <rPh sb="92" eb="95">
      <t>タンキテキ</t>
    </rPh>
    <rPh sb="97" eb="99">
      <t>キギョウ</t>
    </rPh>
    <rPh sb="99" eb="101">
      <t>ドリョク</t>
    </rPh>
    <rPh sb="104" eb="106">
      <t>ケイヒ</t>
    </rPh>
    <rPh sb="107" eb="109">
      <t>サクゲン</t>
    </rPh>
    <rPh sb="111" eb="114">
      <t>ケッソンキン</t>
    </rPh>
    <rPh sb="115" eb="117">
      <t>ハッセイ</t>
    </rPh>
    <rPh sb="123" eb="125">
      <t>ジギョウ</t>
    </rPh>
    <rPh sb="125" eb="127">
      <t>ウンエイ</t>
    </rPh>
    <rPh sb="128" eb="129">
      <t>ツト</t>
    </rPh>
    <rPh sb="136" eb="139">
      <t>チュウチョウキ</t>
    </rPh>
    <rPh sb="139" eb="140">
      <t>テキ</t>
    </rPh>
    <rPh sb="167" eb="168">
      <t>トウ</t>
    </rPh>
    <rPh sb="168" eb="170">
      <t>サマザマ</t>
    </rPh>
    <rPh sb="171" eb="174">
      <t>カノウセイ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</si>
</sst>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886-41AD-B412-543888AB1A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0.96</c:v>
                </c:pt>
                <c:pt idx="2">
                  <c:v>0.37</c:v>
                </c:pt>
                <c:pt idx="3">
                  <c:v>0.23</c:v>
                </c:pt>
                <c:pt idx="4">
                  <c:v>0.88</c:v>
                </c:pt>
              </c:numCache>
            </c:numRef>
          </c:val>
          <c:smooth val="0"/>
          <c:extLst>
            <c:ext xmlns:c16="http://schemas.microsoft.com/office/drawing/2014/chart" uri="{C3380CC4-5D6E-409C-BE32-E72D297353CC}">
              <c16:uniqueId val="{00000001-F886-41AD-B412-543888AB1A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65.709999999999994</c:v>
                </c:pt>
                <c:pt idx="2">
                  <c:v>68.540000000000006</c:v>
                </c:pt>
                <c:pt idx="3">
                  <c:v>71.599999999999994</c:v>
                </c:pt>
                <c:pt idx="4">
                  <c:v>70.010000000000005</c:v>
                </c:pt>
              </c:numCache>
            </c:numRef>
          </c:val>
          <c:extLst>
            <c:ext xmlns:c16="http://schemas.microsoft.com/office/drawing/2014/chart" uri="{C3380CC4-5D6E-409C-BE32-E72D297353CC}">
              <c16:uniqueId val="{00000000-86E6-4C93-AF72-82791FF4E5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51.52</c:v>
                </c:pt>
                <c:pt idx="2">
                  <c:v>48.75</c:v>
                </c:pt>
                <c:pt idx="3">
                  <c:v>50.95</c:v>
                </c:pt>
                <c:pt idx="4">
                  <c:v>52.39</c:v>
                </c:pt>
              </c:numCache>
            </c:numRef>
          </c:val>
          <c:smooth val="0"/>
          <c:extLst>
            <c:ext xmlns:c16="http://schemas.microsoft.com/office/drawing/2014/chart" uri="{C3380CC4-5D6E-409C-BE32-E72D297353CC}">
              <c16:uniqueId val="{00000001-86E6-4C93-AF72-82791FF4E5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61.06</c:v>
                </c:pt>
                <c:pt idx="2">
                  <c:v>63.31</c:v>
                </c:pt>
                <c:pt idx="3">
                  <c:v>59.87</c:v>
                </c:pt>
                <c:pt idx="4">
                  <c:v>57.93</c:v>
                </c:pt>
              </c:numCache>
            </c:numRef>
          </c:val>
          <c:extLst>
            <c:ext xmlns:c16="http://schemas.microsoft.com/office/drawing/2014/chart" uri="{C3380CC4-5D6E-409C-BE32-E72D297353CC}">
              <c16:uniqueId val="{00000000-376B-4160-A944-FD789F94E3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61.29</c:v>
                </c:pt>
                <c:pt idx="2">
                  <c:v>60.88</c:v>
                </c:pt>
                <c:pt idx="3">
                  <c:v>61</c:v>
                </c:pt>
                <c:pt idx="4">
                  <c:v>63.38</c:v>
                </c:pt>
              </c:numCache>
            </c:numRef>
          </c:val>
          <c:smooth val="0"/>
          <c:extLst>
            <c:ext xmlns:c16="http://schemas.microsoft.com/office/drawing/2014/chart" uri="{C3380CC4-5D6E-409C-BE32-E72D297353CC}">
              <c16:uniqueId val="{00000001-376B-4160-A944-FD789F94E3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101.76</c:v>
                </c:pt>
                <c:pt idx="2">
                  <c:v>98.86</c:v>
                </c:pt>
                <c:pt idx="3">
                  <c:v>97.37</c:v>
                </c:pt>
                <c:pt idx="4">
                  <c:v>102.55</c:v>
                </c:pt>
              </c:numCache>
            </c:numRef>
          </c:val>
          <c:extLst>
            <c:ext xmlns:c16="http://schemas.microsoft.com/office/drawing/2014/chart" uri="{C3380CC4-5D6E-409C-BE32-E72D297353CC}">
              <c16:uniqueId val="{00000000-B5D4-413B-BD23-C8A4D51316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97.61</c:v>
                </c:pt>
                <c:pt idx="2">
                  <c:v>98.78</c:v>
                </c:pt>
                <c:pt idx="3">
                  <c:v>101.23</c:v>
                </c:pt>
                <c:pt idx="4">
                  <c:v>103.12</c:v>
                </c:pt>
              </c:numCache>
            </c:numRef>
          </c:val>
          <c:smooth val="0"/>
          <c:extLst>
            <c:ext xmlns:c16="http://schemas.microsoft.com/office/drawing/2014/chart" uri="{C3380CC4-5D6E-409C-BE32-E72D297353CC}">
              <c16:uniqueId val="{00000001-B5D4-413B-BD23-C8A4D51316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6.25</c:v>
                </c:pt>
                <c:pt idx="2">
                  <c:v>12.26</c:v>
                </c:pt>
                <c:pt idx="3">
                  <c:v>16.989999999999998</c:v>
                </c:pt>
                <c:pt idx="4">
                  <c:v>21.15</c:v>
                </c:pt>
              </c:numCache>
            </c:numRef>
          </c:val>
          <c:extLst>
            <c:ext xmlns:c16="http://schemas.microsoft.com/office/drawing/2014/chart" uri="{C3380CC4-5D6E-409C-BE32-E72D297353CC}">
              <c16:uniqueId val="{00000000-3E9A-4D00-8762-9F68091CD6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24.16</c:v>
                </c:pt>
                <c:pt idx="2">
                  <c:v>29.81</c:v>
                </c:pt>
                <c:pt idx="3">
                  <c:v>30.82</c:v>
                </c:pt>
                <c:pt idx="4">
                  <c:v>24.27</c:v>
                </c:pt>
              </c:numCache>
            </c:numRef>
          </c:val>
          <c:smooth val="0"/>
          <c:extLst>
            <c:ext xmlns:c16="http://schemas.microsoft.com/office/drawing/2014/chart" uri="{C3380CC4-5D6E-409C-BE32-E72D297353CC}">
              <c16:uniqueId val="{00000001-3E9A-4D00-8762-9F68091CD6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16.989999999999998</c:v>
                </c:pt>
                <c:pt idx="2">
                  <c:v>16.97</c:v>
                </c:pt>
                <c:pt idx="3">
                  <c:v>16.97</c:v>
                </c:pt>
                <c:pt idx="4">
                  <c:v>16.97</c:v>
                </c:pt>
              </c:numCache>
            </c:numRef>
          </c:val>
          <c:extLst>
            <c:ext xmlns:c16="http://schemas.microsoft.com/office/drawing/2014/chart" uri="{C3380CC4-5D6E-409C-BE32-E72D297353CC}">
              <c16:uniqueId val="{00000000-97CB-4B7C-86F8-1D456506EB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18.829999999999998</c:v>
                </c:pt>
                <c:pt idx="2">
                  <c:v>18.05</c:v>
                </c:pt>
                <c:pt idx="3">
                  <c:v>14.28</c:v>
                </c:pt>
                <c:pt idx="4">
                  <c:v>12.77</c:v>
                </c:pt>
              </c:numCache>
            </c:numRef>
          </c:val>
          <c:smooth val="0"/>
          <c:extLst>
            <c:ext xmlns:c16="http://schemas.microsoft.com/office/drawing/2014/chart" uri="{C3380CC4-5D6E-409C-BE32-E72D297353CC}">
              <c16:uniqueId val="{00000001-97CB-4B7C-86F8-1D456506EB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formatCode="#,##0.00;&quot;△&quot;#,##0.00;&quot;-&quot;">
                  <c:v>17.72</c:v>
                </c:pt>
                <c:pt idx="4" formatCode="#,##0.00;&quot;△&quot;#,##0.00;&quot;-&quot;">
                  <c:v>5.33</c:v>
                </c:pt>
              </c:numCache>
            </c:numRef>
          </c:val>
          <c:extLst>
            <c:ext xmlns:c16="http://schemas.microsoft.com/office/drawing/2014/chart" uri="{C3380CC4-5D6E-409C-BE32-E72D297353CC}">
              <c16:uniqueId val="{00000000-B12B-49B8-9E09-7A32116D4A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143.65</c:v>
                </c:pt>
                <c:pt idx="2">
                  <c:v>155.82</c:v>
                </c:pt>
                <c:pt idx="3">
                  <c:v>155.18</c:v>
                </c:pt>
                <c:pt idx="4">
                  <c:v>101.46</c:v>
                </c:pt>
              </c:numCache>
            </c:numRef>
          </c:val>
          <c:smooth val="0"/>
          <c:extLst>
            <c:ext xmlns:c16="http://schemas.microsoft.com/office/drawing/2014/chart" uri="{C3380CC4-5D6E-409C-BE32-E72D297353CC}">
              <c16:uniqueId val="{00000001-B12B-49B8-9E09-7A32116D4A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14.79</c:v>
                </c:pt>
                <c:pt idx="2">
                  <c:v>16.95</c:v>
                </c:pt>
                <c:pt idx="3">
                  <c:v>27.07</c:v>
                </c:pt>
                <c:pt idx="4">
                  <c:v>70</c:v>
                </c:pt>
              </c:numCache>
            </c:numRef>
          </c:val>
          <c:extLst>
            <c:ext xmlns:c16="http://schemas.microsoft.com/office/drawing/2014/chart" uri="{C3380CC4-5D6E-409C-BE32-E72D297353CC}">
              <c16:uniqueId val="{00000000-99FB-4602-9A87-A334B7861F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94.01</c:v>
                </c:pt>
                <c:pt idx="2">
                  <c:v>111.08</c:v>
                </c:pt>
                <c:pt idx="3">
                  <c:v>118.28</c:v>
                </c:pt>
                <c:pt idx="4">
                  <c:v>112.37</c:v>
                </c:pt>
              </c:numCache>
            </c:numRef>
          </c:val>
          <c:smooth val="0"/>
          <c:extLst>
            <c:ext xmlns:c16="http://schemas.microsoft.com/office/drawing/2014/chart" uri="{C3380CC4-5D6E-409C-BE32-E72D297353CC}">
              <c16:uniqueId val="{00000001-99FB-4602-9A87-A334B7861F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1442.9</c:v>
                </c:pt>
                <c:pt idx="2">
                  <c:v>1242.9100000000001</c:v>
                </c:pt>
                <c:pt idx="3">
                  <c:v>1100.71</c:v>
                </c:pt>
                <c:pt idx="4">
                  <c:v>1112.3699999999999</c:v>
                </c:pt>
              </c:numCache>
            </c:numRef>
          </c:val>
          <c:extLst>
            <c:ext xmlns:c16="http://schemas.microsoft.com/office/drawing/2014/chart" uri="{C3380CC4-5D6E-409C-BE32-E72D297353CC}">
              <c16:uniqueId val="{00000000-D715-41AE-BF8B-CE1F9925DF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1421.84</c:v>
                </c:pt>
                <c:pt idx="2">
                  <c:v>1596.62</c:v>
                </c:pt>
                <c:pt idx="3">
                  <c:v>1456.79</c:v>
                </c:pt>
                <c:pt idx="4">
                  <c:v>1364.2</c:v>
                </c:pt>
              </c:numCache>
            </c:numRef>
          </c:val>
          <c:smooth val="0"/>
          <c:extLst>
            <c:ext xmlns:c16="http://schemas.microsoft.com/office/drawing/2014/chart" uri="{C3380CC4-5D6E-409C-BE32-E72D297353CC}">
              <c16:uniqueId val="{00000001-D715-41AE-BF8B-CE1F9925DF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21</c:v>
                </c:pt>
                <c:pt idx="2">
                  <c:v>21.86</c:v>
                </c:pt>
                <c:pt idx="3">
                  <c:v>21.21</c:v>
                </c:pt>
                <c:pt idx="4">
                  <c:v>23.59</c:v>
                </c:pt>
              </c:numCache>
            </c:numRef>
          </c:val>
          <c:extLst>
            <c:ext xmlns:c16="http://schemas.microsoft.com/office/drawing/2014/chart" uri="{C3380CC4-5D6E-409C-BE32-E72D297353CC}">
              <c16:uniqueId val="{00000000-BD7D-40C8-A15B-461352B9B3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35.72</c:v>
                </c:pt>
                <c:pt idx="2">
                  <c:v>33.659999999999997</c:v>
                </c:pt>
                <c:pt idx="3">
                  <c:v>35.33</c:v>
                </c:pt>
                <c:pt idx="4">
                  <c:v>38.58</c:v>
                </c:pt>
              </c:numCache>
            </c:numRef>
          </c:val>
          <c:smooth val="0"/>
          <c:extLst>
            <c:ext xmlns:c16="http://schemas.microsoft.com/office/drawing/2014/chart" uri="{C3380CC4-5D6E-409C-BE32-E72D297353CC}">
              <c16:uniqueId val="{00000001-BD7D-40C8-A15B-461352B9B3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623.87</c:v>
                </c:pt>
                <c:pt idx="2">
                  <c:v>585.45000000000005</c:v>
                </c:pt>
                <c:pt idx="3">
                  <c:v>601.6</c:v>
                </c:pt>
                <c:pt idx="4">
                  <c:v>555.66</c:v>
                </c:pt>
              </c:numCache>
            </c:numRef>
          </c:val>
          <c:extLst>
            <c:ext xmlns:c16="http://schemas.microsoft.com/office/drawing/2014/chart" uri="{C3380CC4-5D6E-409C-BE32-E72D297353CC}">
              <c16:uniqueId val="{00000000-7DFA-47D8-8367-6428699CE4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471.3</c:v>
                </c:pt>
                <c:pt idx="2">
                  <c:v>506.68</c:v>
                </c:pt>
                <c:pt idx="3">
                  <c:v>491.45</c:v>
                </c:pt>
                <c:pt idx="4">
                  <c:v>448.81</c:v>
                </c:pt>
              </c:numCache>
            </c:numRef>
          </c:val>
          <c:smooth val="0"/>
          <c:extLst>
            <c:ext xmlns:c16="http://schemas.microsoft.com/office/drawing/2014/chart" uri="{C3380CC4-5D6E-409C-BE32-E72D297353CC}">
              <c16:uniqueId val="{00000001-7DFA-47D8-8367-6428699CE4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山梨県　甲斐市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C4</v>
      </c>
      <c r="X8" s="74"/>
      <c r="Y8" s="74"/>
      <c r="Z8" s="74"/>
      <c r="AA8" s="74"/>
      <c r="AB8" s="74"/>
      <c r="AC8" s="74"/>
      <c r="AD8" s="74" t="str">
        <f>データ!$M$6</f>
        <v>非設置</v>
      </c>
      <c r="AE8" s="74"/>
      <c r="AF8" s="74"/>
      <c r="AG8" s="74"/>
      <c r="AH8" s="74"/>
      <c r="AI8" s="74"/>
      <c r="AJ8" s="74"/>
      <c r="AK8" s="2"/>
      <c r="AL8" s="65">
        <f>データ!$R$6</f>
        <v>76514</v>
      </c>
      <c r="AM8" s="65"/>
      <c r="AN8" s="65"/>
      <c r="AO8" s="65"/>
      <c r="AP8" s="65"/>
      <c r="AQ8" s="65"/>
      <c r="AR8" s="65"/>
      <c r="AS8" s="65"/>
      <c r="AT8" s="36">
        <f>データ!$S$6</f>
        <v>71.95</v>
      </c>
      <c r="AU8" s="37"/>
      <c r="AV8" s="37"/>
      <c r="AW8" s="37"/>
      <c r="AX8" s="37"/>
      <c r="AY8" s="37"/>
      <c r="AZ8" s="37"/>
      <c r="BA8" s="37"/>
      <c r="BB8" s="54">
        <f>データ!$T$6</f>
        <v>1063.43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78.069999999999993</v>
      </c>
      <c r="J10" s="37"/>
      <c r="K10" s="37"/>
      <c r="L10" s="37"/>
      <c r="M10" s="37"/>
      <c r="N10" s="37"/>
      <c r="O10" s="64"/>
      <c r="P10" s="54">
        <f>データ!$P$6</f>
        <v>1.08</v>
      </c>
      <c r="Q10" s="54"/>
      <c r="R10" s="54"/>
      <c r="S10" s="54"/>
      <c r="T10" s="54"/>
      <c r="U10" s="54"/>
      <c r="V10" s="54"/>
      <c r="W10" s="65">
        <f>データ!$Q$6</f>
        <v>2310</v>
      </c>
      <c r="X10" s="65"/>
      <c r="Y10" s="65"/>
      <c r="Z10" s="65"/>
      <c r="AA10" s="65"/>
      <c r="AB10" s="65"/>
      <c r="AC10" s="65"/>
      <c r="AD10" s="2"/>
      <c r="AE10" s="2"/>
      <c r="AF10" s="2"/>
      <c r="AG10" s="2"/>
      <c r="AH10" s="2"/>
      <c r="AI10" s="2"/>
      <c r="AJ10" s="2"/>
      <c r="AK10" s="2"/>
      <c r="AL10" s="65">
        <f>データ!$U$6</f>
        <v>823</v>
      </c>
      <c r="AM10" s="65"/>
      <c r="AN10" s="65"/>
      <c r="AO10" s="65"/>
      <c r="AP10" s="65"/>
      <c r="AQ10" s="65"/>
      <c r="AR10" s="65"/>
      <c r="AS10" s="65"/>
      <c r="AT10" s="36">
        <f>データ!$V$6</f>
        <v>2</v>
      </c>
      <c r="AU10" s="37"/>
      <c r="AV10" s="37"/>
      <c r="AW10" s="37"/>
      <c r="AX10" s="37"/>
      <c r="AY10" s="37"/>
      <c r="AZ10" s="37"/>
      <c r="BA10" s="37"/>
      <c r="BB10" s="54">
        <f>データ!$W$6</f>
        <v>411.5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9iwpCiZGMi8pQT2vna96vLBXu6tuTYiQucmvckSGLi2xncstCPow53mrRtCgSybBX/9uMBKdT23KhhPcHXZGaA==" saltValue="EWMtRcyaa/ydmuCItkjgV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192104</v>
      </c>
      <c r="D6" s="20">
        <f t="shared" si="3"/>
        <v>46</v>
      </c>
      <c r="E6" s="20">
        <f t="shared" si="3"/>
        <v>1</v>
      </c>
      <c r="F6" s="20">
        <f t="shared" si="3"/>
        <v>0</v>
      </c>
      <c r="G6" s="20">
        <f t="shared" si="3"/>
        <v>5</v>
      </c>
      <c r="H6" s="20" t="str">
        <f t="shared" si="3"/>
        <v>山梨県　甲斐市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78.069999999999993</v>
      </c>
      <c r="P6" s="21">
        <f t="shared" si="3"/>
        <v>1.08</v>
      </c>
      <c r="Q6" s="21">
        <f t="shared" si="3"/>
        <v>2310</v>
      </c>
      <c r="R6" s="21">
        <f t="shared" si="3"/>
        <v>76514</v>
      </c>
      <c r="S6" s="21">
        <f t="shared" si="3"/>
        <v>71.95</v>
      </c>
      <c r="T6" s="21">
        <f t="shared" si="3"/>
        <v>1063.43</v>
      </c>
      <c r="U6" s="21">
        <f t="shared" si="3"/>
        <v>823</v>
      </c>
      <c r="V6" s="21">
        <f t="shared" si="3"/>
        <v>2</v>
      </c>
      <c r="W6" s="21">
        <f t="shared" si="3"/>
        <v>411.5</v>
      </c>
      <c r="X6" s="22" t="str">
        <f>IF(X7="",NA(),X7)</f>
        <v>-</v>
      </c>
      <c r="Y6" s="22">
        <f t="shared" ref="Y6:AG6" si="4">IF(Y7="",NA(),Y7)</f>
        <v>101.76</v>
      </c>
      <c r="Z6" s="22">
        <f t="shared" si="4"/>
        <v>98.86</v>
      </c>
      <c r="AA6" s="22">
        <f t="shared" si="4"/>
        <v>97.37</v>
      </c>
      <c r="AB6" s="22">
        <f t="shared" si="4"/>
        <v>102.55</v>
      </c>
      <c r="AC6" s="22" t="str">
        <f t="shared" si="4"/>
        <v>-</v>
      </c>
      <c r="AD6" s="22">
        <f t="shared" si="4"/>
        <v>97.61</v>
      </c>
      <c r="AE6" s="22">
        <f t="shared" si="4"/>
        <v>98.78</v>
      </c>
      <c r="AF6" s="22">
        <f t="shared" si="4"/>
        <v>101.23</v>
      </c>
      <c r="AG6" s="22">
        <f t="shared" si="4"/>
        <v>103.12</v>
      </c>
      <c r="AH6" s="21" t="str">
        <f>IF(AH7="","",IF(AH7="-","【-】","【"&amp;SUBSTITUTE(TEXT(AH7,"#,##0.00"),"-","△")&amp;"】"))</f>
        <v>【103.05】</v>
      </c>
      <c r="AI6" s="22" t="str">
        <f>IF(AI7="",NA(),AI7)</f>
        <v>-</v>
      </c>
      <c r="AJ6" s="21">
        <f t="shared" ref="AJ6:AR6" si="5">IF(AJ7="",NA(),AJ7)</f>
        <v>0</v>
      </c>
      <c r="AK6" s="21">
        <f t="shared" si="5"/>
        <v>0</v>
      </c>
      <c r="AL6" s="22">
        <f t="shared" si="5"/>
        <v>17.72</v>
      </c>
      <c r="AM6" s="22">
        <f t="shared" si="5"/>
        <v>5.33</v>
      </c>
      <c r="AN6" s="22" t="str">
        <f t="shared" si="5"/>
        <v>-</v>
      </c>
      <c r="AO6" s="22">
        <f t="shared" si="5"/>
        <v>143.65</v>
      </c>
      <c r="AP6" s="22">
        <f t="shared" si="5"/>
        <v>155.82</v>
      </c>
      <c r="AQ6" s="22">
        <f t="shared" si="5"/>
        <v>155.18</v>
      </c>
      <c r="AR6" s="22">
        <f t="shared" si="5"/>
        <v>101.46</v>
      </c>
      <c r="AS6" s="21" t="str">
        <f>IF(AS7="","",IF(AS7="-","【-】","【"&amp;SUBSTITUTE(TEXT(AS7,"#,##0.00"),"-","△")&amp;"】"))</f>
        <v>【30.22】</v>
      </c>
      <c r="AT6" s="22" t="str">
        <f>IF(AT7="",NA(),AT7)</f>
        <v>-</v>
      </c>
      <c r="AU6" s="22">
        <f t="shared" ref="AU6:BC6" si="6">IF(AU7="",NA(),AU7)</f>
        <v>14.79</v>
      </c>
      <c r="AV6" s="22">
        <f t="shared" si="6"/>
        <v>16.95</v>
      </c>
      <c r="AW6" s="22">
        <f t="shared" si="6"/>
        <v>27.07</v>
      </c>
      <c r="AX6" s="22">
        <f t="shared" si="6"/>
        <v>70</v>
      </c>
      <c r="AY6" s="22" t="str">
        <f t="shared" si="6"/>
        <v>-</v>
      </c>
      <c r="AZ6" s="22">
        <f t="shared" si="6"/>
        <v>94.01</v>
      </c>
      <c r="BA6" s="22">
        <f t="shared" si="6"/>
        <v>111.08</v>
      </c>
      <c r="BB6" s="22">
        <f t="shared" si="6"/>
        <v>118.28</v>
      </c>
      <c r="BC6" s="22">
        <f t="shared" si="6"/>
        <v>112.37</v>
      </c>
      <c r="BD6" s="21" t="str">
        <f>IF(BD7="","",IF(BD7="-","【-】","【"&amp;SUBSTITUTE(TEXT(BD7,"#,##0.00"),"-","△")&amp;"】"))</f>
        <v>【179.30】</v>
      </c>
      <c r="BE6" s="22" t="str">
        <f>IF(BE7="",NA(),BE7)</f>
        <v>-</v>
      </c>
      <c r="BF6" s="22">
        <f t="shared" ref="BF6:BN6" si="7">IF(BF7="",NA(),BF7)</f>
        <v>1442.9</v>
      </c>
      <c r="BG6" s="22">
        <f t="shared" si="7"/>
        <v>1242.9100000000001</v>
      </c>
      <c r="BH6" s="22">
        <f t="shared" si="7"/>
        <v>1100.71</v>
      </c>
      <c r="BI6" s="22">
        <f t="shared" si="7"/>
        <v>1112.3699999999999</v>
      </c>
      <c r="BJ6" s="22" t="str">
        <f t="shared" si="7"/>
        <v>-</v>
      </c>
      <c r="BK6" s="22">
        <f t="shared" si="7"/>
        <v>1421.84</v>
      </c>
      <c r="BL6" s="22">
        <f t="shared" si="7"/>
        <v>1596.62</v>
      </c>
      <c r="BM6" s="22">
        <f t="shared" si="7"/>
        <v>1456.79</v>
      </c>
      <c r="BN6" s="22">
        <f t="shared" si="7"/>
        <v>1364.2</v>
      </c>
      <c r="BO6" s="21" t="str">
        <f>IF(BO7="","",IF(BO7="-","【-】","【"&amp;SUBSTITUTE(TEXT(BO7,"#,##0.00"),"-","△")&amp;"】"))</f>
        <v>【1,042.45】</v>
      </c>
      <c r="BP6" s="22" t="str">
        <f>IF(BP7="",NA(),BP7)</f>
        <v>-</v>
      </c>
      <c r="BQ6" s="22">
        <f t="shared" ref="BQ6:BY6" si="8">IF(BQ7="",NA(),BQ7)</f>
        <v>21</v>
      </c>
      <c r="BR6" s="22">
        <f t="shared" si="8"/>
        <v>21.86</v>
      </c>
      <c r="BS6" s="22">
        <f t="shared" si="8"/>
        <v>21.21</v>
      </c>
      <c r="BT6" s="22">
        <f t="shared" si="8"/>
        <v>23.59</v>
      </c>
      <c r="BU6" s="22" t="str">
        <f t="shared" si="8"/>
        <v>-</v>
      </c>
      <c r="BV6" s="22">
        <f t="shared" si="8"/>
        <v>35.72</v>
      </c>
      <c r="BW6" s="22">
        <f t="shared" si="8"/>
        <v>33.659999999999997</v>
      </c>
      <c r="BX6" s="22">
        <f t="shared" si="8"/>
        <v>35.33</v>
      </c>
      <c r="BY6" s="22">
        <f t="shared" si="8"/>
        <v>38.58</v>
      </c>
      <c r="BZ6" s="21" t="str">
        <f>IF(BZ7="","",IF(BZ7="-","【-】","【"&amp;SUBSTITUTE(TEXT(BZ7,"#,##0.00"),"-","△")&amp;"】"))</f>
        <v>【57.74】</v>
      </c>
      <c r="CA6" s="22" t="str">
        <f>IF(CA7="",NA(),CA7)</f>
        <v>-</v>
      </c>
      <c r="CB6" s="22">
        <f t="shared" ref="CB6:CJ6" si="9">IF(CB7="",NA(),CB7)</f>
        <v>623.87</v>
      </c>
      <c r="CC6" s="22">
        <f t="shared" si="9"/>
        <v>585.45000000000005</v>
      </c>
      <c r="CD6" s="22">
        <f t="shared" si="9"/>
        <v>601.6</v>
      </c>
      <c r="CE6" s="22">
        <f t="shared" si="9"/>
        <v>555.66</v>
      </c>
      <c r="CF6" s="22" t="str">
        <f t="shared" si="9"/>
        <v>-</v>
      </c>
      <c r="CG6" s="22">
        <f t="shared" si="9"/>
        <v>471.3</v>
      </c>
      <c r="CH6" s="22">
        <f t="shared" si="9"/>
        <v>506.68</v>
      </c>
      <c r="CI6" s="22">
        <f t="shared" si="9"/>
        <v>491.45</v>
      </c>
      <c r="CJ6" s="22">
        <f t="shared" si="9"/>
        <v>448.81</v>
      </c>
      <c r="CK6" s="21" t="str">
        <f>IF(CK7="","",IF(CK7="-","【-】","【"&amp;SUBSTITUTE(TEXT(CK7,"#,##0.00"),"-","△")&amp;"】"))</f>
        <v>【285.48】</v>
      </c>
      <c r="CL6" s="22" t="str">
        <f>IF(CL7="",NA(),CL7)</f>
        <v>-</v>
      </c>
      <c r="CM6" s="22">
        <f t="shared" ref="CM6:CU6" si="10">IF(CM7="",NA(),CM7)</f>
        <v>65.709999999999994</v>
      </c>
      <c r="CN6" s="22">
        <f t="shared" si="10"/>
        <v>68.540000000000006</v>
      </c>
      <c r="CO6" s="22">
        <f t="shared" si="10"/>
        <v>71.599999999999994</v>
      </c>
      <c r="CP6" s="22">
        <f t="shared" si="10"/>
        <v>70.010000000000005</v>
      </c>
      <c r="CQ6" s="22" t="str">
        <f t="shared" si="10"/>
        <v>-</v>
      </c>
      <c r="CR6" s="22">
        <f t="shared" si="10"/>
        <v>51.52</v>
      </c>
      <c r="CS6" s="22">
        <f t="shared" si="10"/>
        <v>48.75</v>
      </c>
      <c r="CT6" s="22">
        <f t="shared" si="10"/>
        <v>50.95</v>
      </c>
      <c r="CU6" s="22">
        <f t="shared" si="10"/>
        <v>52.39</v>
      </c>
      <c r="CV6" s="21" t="str">
        <f>IF(CV7="","",IF(CV7="-","【-】","【"&amp;SUBSTITUTE(TEXT(CV7,"#,##0.00"),"-","△")&amp;"】"))</f>
        <v>【53.73】</v>
      </c>
      <c r="CW6" s="22" t="str">
        <f>IF(CW7="",NA(),CW7)</f>
        <v>-</v>
      </c>
      <c r="CX6" s="22">
        <f t="shared" ref="CX6:DF6" si="11">IF(CX7="",NA(),CX7)</f>
        <v>61.06</v>
      </c>
      <c r="CY6" s="22">
        <f t="shared" si="11"/>
        <v>63.31</v>
      </c>
      <c r="CZ6" s="22">
        <f t="shared" si="11"/>
        <v>59.87</v>
      </c>
      <c r="DA6" s="22">
        <f t="shared" si="11"/>
        <v>57.93</v>
      </c>
      <c r="DB6" s="22" t="str">
        <f t="shared" si="11"/>
        <v>-</v>
      </c>
      <c r="DC6" s="22">
        <f t="shared" si="11"/>
        <v>61.29</v>
      </c>
      <c r="DD6" s="22">
        <f t="shared" si="11"/>
        <v>60.88</v>
      </c>
      <c r="DE6" s="22">
        <f t="shared" si="11"/>
        <v>61</v>
      </c>
      <c r="DF6" s="22">
        <f t="shared" si="11"/>
        <v>63.38</v>
      </c>
      <c r="DG6" s="21" t="str">
        <f>IF(DG7="","",IF(DG7="-","【-】","【"&amp;SUBSTITUTE(TEXT(DG7,"#,##0.00"),"-","△")&amp;"】"))</f>
        <v>【71.52】</v>
      </c>
      <c r="DH6" s="22" t="str">
        <f>IF(DH7="",NA(),DH7)</f>
        <v>-</v>
      </c>
      <c r="DI6" s="22">
        <f t="shared" ref="DI6:DQ6" si="12">IF(DI7="",NA(),DI7)</f>
        <v>6.25</v>
      </c>
      <c r="DJ6" s="22">
        <f t="shared" si="12"/>
        <v>12.26</v>
      </c>
      <c r="DK6" s="22">
        <f t="shared" si="12"/>
        <v>16.989999999999998</v>
      </c>
      <c r="DL6" s="22">
        <f t="shared" si="12"/>
        <v>21.15</v>
      </c>
      <c r="DM6" s="22" t="str">
        <f t="shared" si="12"/>
        <v>-</v>
      </c>
      <c r="DN6" s="22">
        <f t="shared" si="12"/>
        <v>24.16</v>
      </c>
      <c r="DO6" s="22">
        <f t="shared" si="12"/>
        <v>29.81</v>
      </c>
      <c r="DP6" s="22">
        <f t="shared" si="12"/>
        <v>30.82</v>
      </c>
      <c r="DQ6" s="22">
        <f t="shared" si="12"/>
        <v>24.27</v>
      </c>
      <c r="DR6" s="21" t="str">
        <f>IF(DR7="","",IF(DR7="-","【-】","【"&amp;SUBSTITUTE(TEXT(DR7,"#,##0.00"),"-","△")&amp;"】"))</f>
        <v>【38.43】</v>
      </c>
      <c r="DS6" s="22" t="str">
        <f>IF(DS7="",NA(),DS7)</f>
        <v>-</v>
      </c>
      <c r="DT6" s="22">
        <f t="shared" ref="DT6:EB6" si="13">IF(DT7="",NA(),DT7)</f>
        <v>16.989999999999998</v>
      </c>
      <c r="DU6" s="22">
        <f t="shared" si="13"/>
        <v>16.97</v>
      </c>
      <c r="DV6" s="22">
        <f t="shared" si="13"/>
        <v>16.97</v>
      </c>
      <c r="DW6" s="22">
        <f t="shared" si="13"/>
        <v>16.97</v>
      </c>
      <c r="DX6" s="22" t="str">
        <f t="shared" si="13"/>
        <v>-</v>
      </c>
      <c r="DY6" s="22">
        <f t="shared" si="13"/>
        <v>18.829999999999998</v>
      </c>
      <c r="DZ6" s="22">
        <f t="shared" si="13"/>
        <v>18.05</v>
      </c>
      <c r="EA6" s="22">
        <f t="shared" si="13"/>
        <v>14.28</v>
      </c>
      <c r="EB6" s="22">
        <f t="shared" si="13"/>
        <v>12.77</v>
      </c>
      <c r="EC6" s="21" t="str">
        <f>IF(EC7="","",IF(EC7="-","【-】","【"&amp;SUBSTITUTE(TEXT(EC7,"#,##0.00"),"-","△")&amp;"】"))</f>
        <v>【19.16】</v>
      </c>
      <c r="ED6" s="22" t="str">
        <f>IF(ED7="",NA(),ED7)</f>
        <v>-</v>
      </c>
      <c r="EE6" s="22">
        <f t="shared" ref="EE6:EM6" si="14">IF(EE7="",NA(),EE7)</f>
        <v>0.05</v>
      </c>
      <c r="EF6" s="21">
        <f t="shared" si="14"/>
        <v>0</v>
      </c>
      <c r="EG6" s="21">
        <f t="shared" si="14"/>
        <v>0</v>
      </c>
      <c r="EH6" s="21">
        <f t="shared" si="14"/>
        <v>0</v>
      </c>
      <c r="EI6" s="22" t="str">
        <f t="shared" si="14"/>
        <v>-</v>
      </c>
      <c r="EJ6" s="22">
        <f t="shared" si="14"/>
        <v>0.96</v>
      </c>
      <c r="EK6" s="22">
        <f t="shared" si="14"/>
        <v>0.37</v>
      </c>
      <c r="EL6" s="22">
        <f t="shared" si="14"/>
        <v>0.23</v>
      </c>
      <c r="EM6" s="22">
        <f t="shared" si="14"/>
        <v>0.88</v>
      </c>
      <c r="EN6" s="21" t="str">
        <f>IF(EN7="","",IF(EN7="-","【-】","【"&amp;SUBSTITUTE(TEXT(EN7,"#,##0.00"),"-","△")&amp;"】"))</f>
        <v>【0.49】</v>
      </c>
    </row>
    <row r="7" spans="1:144" s="23" customFormat="1" x14ac:dyDescent="0.15">
      <c r="A7" s="15"/>
      <c r="B7" s="24">
        <v>2023</v>
      </c>
      <c r="C7" s="24">
        <v>192104</v>
      </c>
      <c r="D7" s="24">
        <v>46</v>
      </c>
      <c r="E7" s="24">
        <v>1</v>
      </c>
      <c r="F7" s="24">
        <v>0</v>
      </c>
      <c r="G7" s="24">
        <v>5</v>
      </c>
      <c r="H7" s="24" t="s">
        <v>93</v>
      </c>
      <c r="I7" s="24" t="s">
        <v>94</v>
      </c>
      <c r="J7" s="24" t="s">
        <v>95</v>
      </c>
      <c r="K7" s="24" t="s">
        <v>96</v>
      </c>
      <c r="L7" s="24" t="s">
        <v>97</v>
      </c>
      <c r="M7" s="24" t="s">
        <v>98</v>
      </c>
      <c r="N7" s="25" t="s">
        <v>99</v>
      </c>
      <c r="O7" s="25">
        <v>78.069999999999993</v>
      </c>
      <c r="P7" s="25">
        <v>1.08</v>
      </c>
      <c r="Q7" s="25">
        <v>2310</v>
      </c>
      <c r="R7" s="25">
        <v>76514</v>
      </c>
      <c r="S7" s="25">
        <v>71.95</v>
      </c>
      <c r="T7" s="25">
        <v>1063.43</v>
      </c>
      <c r="U7" s="25">
        <v>823</v>
      </c>
      <c r="V7" s="25">
        <v>2</v>
      </c>
      <c r="W7" s="25">
        <v>411.5</v>
      </c>
      <c r="X7" s="25" t="s">
        <v>99</v>
      </c>
      <c r="Y7" s="25">
        <v>101.76</v>
      </c>
      <c r="Z7" s="25">
        <v>98.86</v>
      </c>
      <c r="AA7" s="25">
        <v>97.37</v>
      </c>
      <c r="AB7" s="25">
        <v>102.55</v>
      </c>
      <c r="AC7" s="25" t="s">
        <v>99</v>
      </c>
      <c r="AD7" s="25">
        <v>97.61</v>
      </c>
      <c r="AE7" s="25">
        <v>98.78</v>
      </c>
      <c r="AF7" s="25">
        <v>101.23</v>
      </c>
      <c r="AG7" s="25">
        <v>103.12</v>
      </c>
      <c r="AH7" s="25">
        <v>103.05</v>
      </c>
      <c r="AI7" s="25" t="s">
        <v>99</v>
      </c>
      <c r="AJ7" s="25">
        <v>0</v>
      </c>
      <c r="AK7" s="25">
        <v>0</v>
      </c>
      <c r="AL7" s="25">
        <v>17.72</v>
      </c>
      <c r="AM7" s="25">
        <v>5.33</v>
      </c>
      <c r="AN7" s="25" t="s">
        <v>99</v>
      </c>
      <c r="AO7" s="25">
        <v>143.65</v>
      </c>
      <c r="AP7" s="25">
        <v>155.82</v>
      </c>
      <c r="AQ7" s="25">
        <v>155.18</v>
      </c>
      <c r="AR7" s="25">
        <v>101.46</v>
      </c>
      <c r="AS7" s="25">
        <v>30.22</v>
      </c>
      <c r="AT7" s="25" t="s">
        <v>99</v>
      </c>
      <c r="AU7" s="25">
        <v>14.79</v>
      </c>
      <c r="AV7" s="25">
        <v>16.95</v>
      </c>
      <c r="AW7" s="25">
        <v>27.07</v>
      </c>
      <c r="AX7" s="25">
        <v>70</v>
      </c>
      <c r="AY7" s="25" t="s">
        <v>99</v>
      </c>
      <c r="AZ7" s="25">
        <v>94.01</v>
      </c>
      <c r="BA7" s="25">
        <v>111.08</v>
      </c>
      <c r="BB7" s="25">
        <v>118.28</v>
      </c>
      <c r="BC7" s="25">
        <v>112.37</v>
      </c>
      <c r="BD7" s="25">
        <v>179.3</v>
      </c>
      <c r="BE7" s="25" t="s">
        <v>99</v>
      </c>
      <c r="BF7" s="25">
        <v>1442.9</v>
      </c>
      <c r="BG7" s="25">
        <v>1242.9100000000001</v>
      </c>
      <c r="BH7" s="25">
        <v>1100.71</v>
      </c>
      <c r="BI7" s="25">
        <v>1112.3699999999999</v>
      </c>
      <c r="BJ7" s="25" t="s">
        <v>99</v>
      </c>
      <c r="BK7" s="25">
        <v>1421.84</v>
      </c>
      <c r="BL7" s="25">
        <v>1596.62</v>
      </c>
      <c r="BM7" s="25">
        <v>1456.79</v>
      </c>
      <c r="BN7" s="25">
        <v>1364.2</v>
      </c>
      <c r="BO7" s="25">
        <v>1042.45</v>
      </c>
      <c r="BP7" s="25" t="s">
        <v>99</v>
      </c>
      <c r="BQ7" s="25">
        <v>21</v>
      </c>
      <c r="BR7" s="25">
        <v>21.86</v>
      </c>
      <c r="BS7" s="25">
        <v>21.21</v>
      </c>
      <c r="BT7" s="25">
        <v>23.59</v>
      </c>
      <c r="BU7" s="25" t="s">
        <v>99</v>
      </c>
      <c r="BV7" s="25">
        <v>35.72</v>
      </c>
      <c r="BW7" s="25">
        <v>33.659999999999997</v>
      </c>
      <c r="BX7" s="25">
        <v>35.33</v>
      </c>
      <c r="BY7" s="25">
        <v>38.58</v>
      </c>
      <c r="BZ7" s="25">
        <v>57.74</v>
      </c>
      <c r="CA7" s="25" t="s">
        <v>99</v>
      </c>
      <c r="CB7" s="25">
        <v>623.87</v>
      </c>
      <c r="CC7" s="25">
        <v>585.45000000000005</v>
      </c>
      <c r="CD7" s="25">
        <v>601.6</v>
      </c>
      <c r="CE7" s="25">
        <v>555.66</v>
      </c>
      <c r="CF7" s="25" t="s">
        <v>99</v>
      </c>
      <c r="CG7" s="25">
        <v>471.3</v>
      </c>
      <c r="CH7" s="25">
        <v>506.68</v>
      </c>
      <c r="CI7" s="25">
        <v>491.45</v>
      </c>
      <c r="CJ7" s="25">
        <v>448.81</v>
      </c>
      <c r="CK7" s="25">
        <v>285.48</v>
      </c>
      <c r="CL7" s="25" t="s">
        <v>99</v>
      </c>
      <c r="CM7" s="25">
        <v>65.709999999999994</v>
      </c>
      <c r="CN7" s="25">
        <v>68.540000000000006</v>
      </c>
      <c r="CO7" s="25">
        <v>71.599999999999994</v>
      </c>
      <c r="CP7" s="25">
        <v>70.010000000000005</v>
      </c>
      <c r="CQ7" s="25" t="s">
        <v>99</v>
      </c>
      <c r="CR7" s="25">
        <v>51.52</v>
      </c>
      <c r="CS7" s="25">
        <v>48.75</v>
      </c>
      <c r="CT7" s="25">
        <v>50.95</v>
      </c>
      <c r="CU7" s="25">
        <v>52.39</v>
      </c>
      <c r="CV7" s="25">
        <v>53.73</v>
      </c>
      <c r="CW7" s="25" t="s">
        <v>99</v>
      </c>
      <c r="CX7" s="25">
        <v>61.06</v>
      </c>
      <c r="CY7" s="25">
        <v>63.31</v>
      </c>
      <c r="CZ7" s="25">
        <v>59.87</v>
      </c>
      <c r="DA7" s="25">
        <v>57.93</v>
      </c>
      <c r="DB7" s="25" t="s">
        <v>99</v>
      </c>
      <c r="DC7" s="25">
        <v>61.29</v>
      </c>
      <c r="DD7" s="25">
        <v>60.88</v>
      </c>
      <c r="DE7" s="25">
        <v>61</v>
      </c>
      <c r="DF7" s="25">
        <v>63.38</v>
      </c>
      <c r="DG7" s="25">
        <v>71.52</v>
      </c>
      <c r="DH7" s="25" t="s">
        <v>99</v>
      </c>
      <c r="DI7" s="25">
        <v>6.25</v>
      </c>
      <c r="DJ7" s="25">
        <v>12.26</v>
      </c>
      <c r="DK7" s="25">
        <v>16.989999999999998</v>
      </c>
      <c r="DL7" s="25">
        <v>21.15</v>
      </c>
      <c r="DM7" s="25" t="s">
        <v>99</v>
      </c>
      <c r="DN7" s="25">
        <v>24.16</v>
      </c>
      <c r="DO7" s="25">
        <v>29.81</v>
      </c>
      <c r="DP7" s="25">
        <v>30.82</v>
      </c>
      <c r="DQ7" s="25">
        <v>24.27</v>
      </c>
      <c r="DR7" s="25">
        <v>38.43</v>
      </c>
      <c r="DS7" s="25" t="s">
        <v>99</v>
      </c>
      <c r="DT7" s="25">
        <v>16.989999999999998</v>
      </c>
      <c r="DU7" s="25">
        <v>16.97</v>
      </c>
      <c r="DV7" s="25">
        <v>16.97</v>
      </c>
      <c r="DW7" s="25">
        <v>16.97</v>
      </c>
      <c r="DX7" s="25" t="s">
        <v>99</v>
      </c>
      <c r="DY7" s="25">
        <v>18.829999999999998</v>
      </c>
      <c r="DZ7" s="25">
        <v>18.05</v>
      </c>
      <c r="EA7" s="25">
        <v>14.28</v>
      </c>
      <c r="EB7" s="25">
        <v>12.77</v>
      </c>
      <c r="EC7" s="25">
        <v>19.16</v>
      </c>
      <c r="ED7" s="25" t="s">
        <v>99</v>
      </c>
      <c r="EE7" s="25">
        <v>0.05</v>
      </c>
      <c r="EF7" s="25">
        <v>0</v>
      </c>
      <c r="EG7" s="25">
        <v>0</v>
      </c>
      <c r="EH7" s="25">
        <v>0</v>
      </c>
      <c r="EI7" s="25" t="s">
        <v>99</v>
      </c>
      <c r="EJ7" s="25">
        <v>0.96</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藤井亮一</cp:lastModifiedBy>
  <dcterms:created xsi:type="dcterms:W3CDTF">2025-01-24T06:48:47Z</dcterms:created>
  <dcterms:modified xsi:type="dcterms:W3CDTF">2025-01-31T07:22:01Z</dcterms:modified>
  <cp:category/>
</cp:coreProperties>
</file>