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st00\redirect.V6\r-fujii05\Desktop\2.5締切（経営分析）\"/>
    </mc:Choice>
  </mc:AlternateContent>
  <workbookProtection workbookAlgorithmName="SHA-512" workbookHashValue="ckt+M/kH1toNSSETz6LvfjBM8QWrpamygKNucKzLgU2RB0fjhyG9LdEoT6fQ/xD0QU3aLW22MujXEHZsdlxXVw==" workbookSaltValue="qEnkcjcwrGbAxpnoaMPg/Q==" workbookSpinCount="100000" lockStructure="1"/>
  <bookViews>
    <workbookView xWindow="0" yWindow="0" windowWidth="23040" windowHeight="9210"/>
  </bookViews>
  <sheets>
    <sheet name="法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<sst xmlns="http://schemas.openxmlformats.org/spreadsheetml/2006/main" count="228" uniqueCount="113">
  <si>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</si>
  <si>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</si>
  <si>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</si>
  <si>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</si>
  <si>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</si>
  <si>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</si>
  <si>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</si>
  <si>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</si>
  <si>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</si>
  <si>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</si>
  <si>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</si>
  <si>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</si>
  <si>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</si>
  <si>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</si>
  <si>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</si>
  <si>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</si>
  <si>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</si>
  <si>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</si>
  <si>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</si>
  <si>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</si>
  <si>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</si>
  <si>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</si>
  <si>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</si>
  <si>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</si>
  <si>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</si>
  <si>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</si>
  <si>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</si>
  <si>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</si>
  <si>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</si>
  <si>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</si>
  <si>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</si>
  <si>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</si>
  <si>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</si>
  <si>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</si>
  <si>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</si>
  <si>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</si>
  <si>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</si>
  <si>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</si>
  <si>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</si>
  <si>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</si>
  <si>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</si>
  <si>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</si>
  <si>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</si>
  <si>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</si>
  <si>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</si>
  <si>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</si>
  <si>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</si>
  <si>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</si>
  <si>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</si>
  <si>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</si>
  <si>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</si>
  <si>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</si>
  <si>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</si>
  <si>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</si>
  <si>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</si>
  <si>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</si>
  <si>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</si>
  <si>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</si>
  <si>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</si>
  <si>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</si>
  <si>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</si>
  <si>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</si>
  <si>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</si>
  <si>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</si>
  <si>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</si>
  <si>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</si>
  <si>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</si>
  <si>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</si>
  <si>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</si>
  <si>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</si>
  <si>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</si>
  <si>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</si>
  <si>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</si>
  <si>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</si>
  <si>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</si>
  <si>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</si>
  <si>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</si>
  <si>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</si>
  <si>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</si>
  <si>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</si>
  <si>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</si>
  <si>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</si>
  <si>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</si>
  <si>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</si>
  <si>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</si>
  <si>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</si>
  <si>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</si>
  <si>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</si>
  <si>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</si>
  <si>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</si>
  <si>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</si>
  <si>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</si>
  <si>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</si>
  <si>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</si>
  <si>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</si>
  <si>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</si>
  <si>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</si>
  <si>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</si>
  <si>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</si>
  <si>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</si>
  <si>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</si>
  <si>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</si>
  <si>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</si>
  <si>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</si>
  <si>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</si>
  <si>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</si>
  <si>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</si>
  <si>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</si>
  <si>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</si>
  <si>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</si>
  <si>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①経常収支比率は100％を超えており、経営状況は現在のところ健全な水準にある。
②累積欠損金比率は欠損金を計上していないため、0％で推移している。
③流動比率は昨年度から大きく減少したものの、100％を超えており、短期的な債務に対する支払能力は確保出来ている。
④企業債残高対給水収益比率は、ほぼ0％と非常に良い水準で経営への影響は低い状況となっている。
⑤料金回収率は100％を上回っており、給水に係る費用は賄うことが出来ている。
⑥給水原価は類似団体平均と比べて廉価であるが、年々増加してきている。
⑦施設利用率は類似団体平均と比べて下回っている。令和6年度から一部配水区域の見直しに伴う工事を予定している。
⑧有収率は類似団体平均よりと比べて上回っているが、今後も老朽管の更新など適正な維持管理を実施し、有収率をより良くしていく必要がある。
</t>
    <rPh sb="13" eb="14">
      <t>コ</t>
    </rPh>
    <rPh sb="24" eb="26">
      <t>ゲンザイ</t>
    </rPh>
    <rPh sb="54" eb="56">
      <t>ケイジョウ</t>
    </rPh>
    <rPh sb="67" eb="69">
      <t>スイイ</t>
    </rPh>
    <rPh sb="82" eb="85">
      <t>サクネンド</t>
    </rPh>
    <rPh sb="87" eb="88">
      <t>オオ</t>
    </rPh>
    <rPh sb="90" eb="92">
      <t>ゲンショウ</t>
    </rPh>
    <rPh sb="109" eb="112">
      <t>タンキテキ</t>
    </rPh>
    <rPh sb="113" eb="115">
      <t>サイム</t>
    </rPh>
    <rPh sb="116" eb="117">
      <t>タイ</t>
    </rPh>
    <rPh sb="124" eb="126">
      <t>カクホ</t>
    </rPh>
    <rPh sb="126" eb="128">
      <t>デキ</t>
    </rPh>
    <rPh sb="157" eb="158">
      <t>ヨ</t>
    </rPh>
    <rPh sb="201" eb="203">
      <t>キュウスイ</t>
    </rPh>
    <rPh sb="204" eb="205">
      <t>カカ</t>
    </rPh>
    <rPh sb="206" eb="208">
      <t>ヒヨウ</t>
    </rPh>
    <rPh sb="209" eb="210">
      <t>マカナ</t>
    </rPh>
    <rPh sb="214" eb="216">
      <t>デキ</t>
    </rPh>
    <rPh sb="232" eb="234">
      <t>ヘイキン</t>
    </rPh>
    <rPh sb="238" eb="240">
      <t>レンカ</t>
    </rPh>
    <rPh sb="245" eb="247">
      <t>ネンネン</t>
    </rPh>
    <rPh sb="247" eb="249">
      <t>ゾウカ</t>
    </rPh>
    <rPh sb="265" eb="267">
      <t>ルイジ</t>
    </rPh>
    <rPh sb="267" eb="269">
      <t>ダンタイ</t>
    </rPh>
    <rPh sb="269" eb="271">
      <t>ヘイキン</t>
    </rPh>
    <rPh sb="272" eb="273">
      <t>クラ</t>
    </rPh>
    <rPh sb="275" eb="277">
      <t>シタマワ</t>
    </rPh>
    <rPh sb="282" eb="284">
      <t>レイワ</t>
    </rPh>
    <rPh sb="285" eb="287">
      <t>ネンド</t>
    </rPh>
    <rPh sb="289" eb="291">
      <t>イチブ</t>
    </rPh>
    <rPh sb="291" eb="293">
      <t>ハイスイ</t>
    </rPh>
    <rPh sb="293" eb="295">
      <t>クイキ</t>
    </rPh>
    <rPh sb="296" eb="298">
      <t>ミナオ</t>
    </rPh>
    <rPh sb="300" eb="301">
      <t>トモナ</t>
    </rPh>
    <rPh sb="302" eb="304">
      <t>コウジ</t>
    </rPh>
    <rPh sb="305" eb="307">
      <t>ヨテイ</t>
    </rPh>
    <rPh sb="323" eb="325">
      <t>ヘイキン</t>
    </rPh>
    <rPh sb="328" eb="329">
      <t>クラ</t>
    </rPh>
    <rPh sb="331" eb="333">
      <t>ウワマワ</t>
    </rPh>
    <rPh sb="339" eb="341">
      <t>コンゴ</t>
    </rPh>
    <rPh sb="368" eb="369">
      <t>ヨ</t>
    </rPh>
    <phoneticPr fontId="4"/>
  </si>
  <si>
    <t xml:space="preserve">①有形固定資産減価償却率は類似団体平均と比べてほぼ同程度である。今後も計画的な施設更新が必要である。
②管路経年化率は類似団体平均と比べて良い状況であるが、徐々に増加している。今後耐用年数に達し、更新時期を迎える管路が増加することが予想される。
③管路更新率は昨年から大きく上昇し、類似団体平均を上回った。今後も計画的な管路更新を行う。
</t>
    <rPh sb="1" eb="3">
      <t>ユウケイ</t>
    </rPh>
    <rPh sb="3" eb="5">
      <t>コテイ</t>
    </rPh>
    <rPh sb="5" eb="7">
      <t>シサン</t>
    </rPh>
    <rPh sb="7" eb="9">
      <t>ゲンカ</t>
    </rPh>
    <rPh sb="9" eb="11">
      <t>ショウキャク</t>
    </rPh>
    <rPh sb="11" eb="12">
      <t>リツ</t>
    </rPh>
    <rPh sb="13" eb="15">
      <t>ルイジ</t>
    </rPh>
    <rPh sb="15" eb="17">
      <t>ダンタイ</t>
    </rPh>
    <rPh sb="17" eb="19">
      <t>ヘイキン</t>
    </rPh>
    <rPh sb="20" eb="21">
      <t>クラ</t>
    </rPh>
    <rPh sb="25" eb="28">
      <t>ドウテイド</t>
    </rPh>
    <rPh sb="32" eb="34">
      <t>コンゴ</t>
    </rPh>
    <rPh sb="35" eb="38">
      <t>ケイカクテキ</t>
    </rPh>
    <rPh sb="39" eb="41">
      <t>シセツ</t>
    </rPh>
    <rPh sb="41" eb="43">
      <t>コウシン</t>
    </rPh>
    <rPh sb="44" eb="46">
      <t>ヒツヨウ</t>
    </rPh>
    <rPh sb="53" eb="55">
      <t>カンロ</t>
    </rPh>
    <rPh sb="55" eb="58">
      <t>ケイネンカ</t>
    </rPh>
    <rPh sb="58" eb="59">
      <t>リツ</t>
    </rPh>
    <rPh sb="60" eb="62">
      <t>ルイジ</t>
    </rPh>
    <rPh sb="62" eb="64">
      <t>ダンタイ</t>
    </rPh>
    <rPh sb="64" eb="66">
      <t>ヘイキン</t>
    </rPh>
    <rPh sb="67" eb="68">
      <t>クラ</t>
    </rPh>
    <rPh sb="70" eb="71">
      <t>ヨ</t>
    </rPh>
    <rPh sb="72" eb="74">
      <t>ジョウキョウ</t>
    </rPh>
    <rPh sb="79" eb="81">
      <t>ジョジョ</t>
    </rPh>
    <rPh sb="82" eb="84">
      <t>ゾウカ</t>
    </rPh>
    <rPh sb="117" eb="119">
      <t>ヨソウ</t>
    </rPh>
    <rPh sb="126" eb="128">
      <t>カンロ</t>
    </rPh>
    <rPh sb="128" eb="130">
      <t>コウシン</t>
    </rPh>
    <rPh sb="130" eb="131">
      <t>リツ</t>
    </rPh>
    <rPh sb="132" eb="134">
      <t>サクネン</t>
    </rPh>
    <rPh sb="136" eb="137">
      <t>オオ</t>
    </rPh>
    <rPh sb="139" eb="141">
      <t>ジョウショウ</t>
    </rPh>
    <rPh sb="143" eb="149">
      <t>ルイジダンタイヘイキン</t>
    </rPh>
    <rPh sb="150" eb="152">
      <t>ウワマワ</t>
    </rPh>
    <rPh sb="155" eb="157">
      <t>コンゴ</t>
    </rPh>
    <rPh sb="167" eb="168">
      <t>オコナ</t>
    </rPh>
    <phoneticPr fontId="4"/>
  </si>
  <si>
    <t>　経営の健全性等については、本市水道事業は健全な水準を維持していると考える。
　老朽化の状況については、本市における本格的な管路整備から40年以上が経過していることから、法定耐用年数を超えた管路の割合（管路経年化率）は今後増加していくと見込まれる。
　将来に向けた安全な水道水の供給を図るためには、経営の健全化と共に水道施設の更新や耐震化を更に進めていく必要がある。</t>
    <rPh sb="1" eb="3">
      <t>ケイエイ</t>
    </rPh>
    <rPh sb="4" eb="7">
      <t>ケンゼンセイ</t>
    </rPh>
    <rPh sb="7" eb="8">
      <t>トウ</t>
    </rPh>
    <rPh sb="14" eb="16">
      <t>ホンシ</t>
    </rPh>
    <rPh sb="16" eb="18">
      <t>スイドウ</t>
    </rPh>
    <rPh sb="18" eb="20">
      <t>ジギョウ</t>
    </rPh>
    <rPh sb="21" eb="23">
      <t>ケンゼン</t>
    </rPh>
    <rPh sb="24" eb="26">
      <t>スイジュン</t>
    </rPh>
    <rPh sb="27" eb="29">
      <t>イジ</t>
    </rPh>
    <rPh sb="34" eb="35">
      <t>カンガ</t>
    </rPh>
    <rPh sb="40" eb="43">
      <t>ロウキュウカ</t>
    </rPh>
    <rPh sb="44" eb="46">
      <t>ジョウキョウ</t>
    </rPh>
    <rPh sb="52" eb="54">
      <t>ホンシ</t>
    </rPh>
    <rPh sb="58" eb="61">
      <t>ホンカクテキ</t>
    </rPh>
    <rPh sb="62" eb="64">
      <t>カンロ</t>
    </rPh>
    <rPh sb="64" eb="66">
      <t>セイビ</t>
    </rPh>
    <rPh sb="70" eb="71">
      <t>ネン</t>
    </rPh>
    <rPh sb="71" eb="73">
      <t>イジョウ</t>
    </rPh>
    <rPh sb="74" eb="76">
      <t>ケイカ</t>
    </rPh>
    <rPh sb="85" eb="87">
      <t>ホウテイ</t>
    </rPh>
    <rPh sb="87" eb="89">
      <t>タイヨウ</t>
    </rPh>
    <rPh sb="89" eb="91">
      <t>ネンスウ</t>
    </rPh>
    <rPh sb="92" eb="93">
      <t>コ</t>
    </rPh>
    <rPh sb="95" eb="97">
      <t>カンロ</t>
    </rPh>
    <rPh sb="98" eb="100">
      <t>ワリアイ</t>
    </rPh>
    <rPh sb="101" eb="103">
      <t>カンロ</t>
    </rPh>
    <rPh sb="103" eb="106">
      <t>ケイネンカ</t>
    </rPh>
    <rPh sb="106" eb="107">
      <t>リツ</t>
    </rPh>
    <rPh sb="109" eb="111">
      <t>コンゴ</t>
    </rPh>
    <rPh sb="111" eb="113">
      <t>ゾウカ</t>
    </rPh>
    <rPh sb="118" eb="120">
      <t>ミコ</t>
    </rPh>
    <rPh sb="126" eb="128">
      <t>ショウライ</t>
    </rPh>
    <rPh sb="129" eb="130">
      <t>ム</t>
    </rPh>
    <rPh sb="132" eb="134">
      <t>アンゼン</t>
    </rPh>
    <rPh sb="135" eb="138">
      <t>スイドウスイ</t>
    </rPh>
    <rPh sb="139" eb="141">
      <t>キョウキュウ</t>
    </rPh>
    <rPh sb="142" eb="143">
      <t>ハカ</t>
    </rPh>
    <rPh sb="149" eb="151">
      <t>ケイエイ</t>
    </rPh>
    <rPh sb="152" eb="155">
      <t>ケンゼンカ</t>
    </rPh>
    <rPh sb="156" eb="157">
      <t>トモ</t>
    </rPh>
    <rPh sb="158" eb="160">
      <t>スイドウ</t>
    </rPh>
    <rPh sb="160" eb="162">
      <t>シセツ</t>
    </rPh>
    <rPh sb="163" eb="165">
      <t>コウシン</t>
    </rPh>
    <rPh sb="166" eb="169">
      <t>タイシンカ</t>
    </rPh>
    <rPh sb="170" eb="171">
      <t>サラ</t>
    </rPh>
    <rPh sb="172" eb="173">
      <t>スス</t>
    </rPh>
    <rPh sb="177" eb="1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</si>
</sst>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0.61</c:v>
                </c:pt>
                <c:pt idx="1">
                  <c:v>0.48</c:v>
                </c:pt>
                <c:pt idx="2">
                  <c:v>0.22</c:v>
                </c:pt>
                <c:pt idx="3">
                  <c:v>0.26</c:v>
                </c:pt>
                <c:pt idx="4">
                  <c:v>1.08</c:v>
                </c:pt>
              </c:numCache>
            </c:numRef>
          </c:val>
          <c:extLst>
            <c:ext xmlns:c16="http://schemas.microsoft.com/office/drawing/2014/chart" uri="{C3380CC4-5D6E-409C-BE32-E72D297353CC}">
              <c16:uniqueId val="{00000000-3A49-48E2-96DE-07090A014F1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3A49-48E2-96DE-07090A014F1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53.76</c:v>
                </c:pt>
                <c:pt idx="1">
                  <c:v>54.84</c:v>
                </c:pt>
                <c:pt idx="2">
                  <c:v>55.09</c:v>
                </c:pt>
                <c:pt idx="3">
                  <c:v>54.53</c:v>
                </c:pt>
                <c:pt idx="4">
                  <c:v>54.41</c:v>
                </c:pt>
              </c:numCache>
            </c:numRef>
          </c:val>
          <c:extLst>
            <c:ext xmlns:c16="http://schemas.microsoft.com/office/drawing/2014/chart" uri="{C3380CC4-5D6E-409C-BE32-E72D297353CC}">
              <c16:uniqueId val="{00000000-9DC1-4128-B3E6-371C03B853B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9DC1-4128-B3E6-371C03B853B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89.13</c:v>
                </c:pt>
                <c:pt idx="1">
                  <c:v>89.25</c:v>
                </c:pt>
                <c:pt idx="2">
                  <c:v>87.88</c:v>
                </c:pt>
                <c:pt idx="3">
                  <c:v>88.3</c:v>
                </c:pt>
                <c:pt idx="4">
                  <c:v>87.89</c:v>
                </c:pt>
              </c:numCache>
            </c:numRef>
          </c:val>
          <c:extLst>
            <c:ext xmlns:c16="http://schemas.microsoft.com/office/drawing/2014/chart" uri="{C3380CC4-5D6E-409C-BE32-E72D297353CC}">
              <c16:uniqueId val="{00000000-1441-487C-8B14-B7F070B0CB6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1441-487C-8B14-B7F070B0CB6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134.61000000000001</c:v>
                </c:pt>
                <c:pt idx="1">
                  <c:v>139.12</c:v>
                </c:pt>
                <c:pt idx="2">
                  <c:v>136.80000000000001</c:v>
                </c:pt>
                <c:pt idx="3">
                  <c:v>133.32</c:v>
                </c:pt>
                <c:pt idx="4">
                  <c:v>133.88</c:v>
                </c:pt>
              </c:numCache>
            </c:numRef>
          </c:val>
          <c:extLst>
            <c:ext xmlns:c16="http://schemas.microsoft.com/office/drawing/2014/chart" uri="{C3380CC4-5D6E-409C-BE32-E72D297353CC}">
              <c16:uniqueId val="{00000000-0375-4354-9291-F8192445577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0375-4354-9291-F8192445577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c:v>
                </c:pt>
                <c:pt idx="1">
                  <c:v>51.44</c:v>
                </c:pt>
                <c:pt idx="2">
                  <c:v>51.37</c:v>
                </c:pt>
                <c:pt idx="3">
                  <c:v>51.89</c:v>
                </c:pt>
                <c:pt idx="4">
                  <c:v>51.92</c:v>
                </c:pt>
              </c:numCache>
            </c:numRef>
          </c:val>
          <c:extLst>
            <c:ext xmlns:c16="http://schemas.microsoft.com/office/drawing/2014/chart" uri="{C3380CC4-5D6E-409C-BE32-E72D297353CC}">
              <c16:uniqueId val="{00000000-5339-4397-85B1-9B34ACB403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5339-4397-85B1-9B34ACB403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9.2799999999999994</c:v>
                </c:pt>
                <c:pt idx="1">
                  <c:v>10.58</c:v>
                </c:pt>
                <c:pt idx="2">
                  <c:v>8.92</c:v>
                </c:pt>
                <c:pt idx="3">
                  <c:v>11.87</c:v>
                </c:pt>
                <c:pt idx="4">
                  <c:v>12.47</c:v>
                </c:pt>
              </c:numCache>
            </c:numRef>
          </c:val>
          <c:extLst>
            <c:ext xmlns:c16="http://schemas.microsoft.com/office/drawing/2014/chart" uri="{C3380CC4-5D6E-409C-BE32-E72D297353CC}">
              <c16:uniqueId val="{00000000-D200-4940-902B-53B2BDB39F2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D200-4940-902B-53B2BDB39F2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02-4EC2-A5F2-F6033DB8CC8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B002-4EC2-A5F2-F6033DB8CC8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1112.1099999999999</c:v>
                </c:pt>
                <c:pt idx="1">
                  <c:v>861.15</c:v>
                </c:pt>
                <c:pt idx="2">
                  <c:v>767.1</c:v>
                </c:pt>
                <c:pt idx="3">
                  <c:v>975.61</c:v>
                </c:pt>
                <c:pt idx="4">
                  <c:v>641.07000000000005</c:v>
                </c:pt>
              </c:numCache>
            </c:numRef>
          </c:val>
          <c:extLst>
            <c:ext xmlns:c16="http://schemas.microsoft.com/office/drawing/2014/chart" uri="{C3380CC4-5D6E-409C-BE32-E72D297353CC}">
              <c16:uniqueId val="{00000000-1488-4363-B2EF-DEEFCC4770D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1488-4363-B2EF-DEEFCC4770D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6.13</c:v>
                </c:pt>
                <c:pt idx="1">
                  <c:v>4.5599999999999996</c:v>
                </c:pt>
                <c:pt idx="2">
                  <c:v>3.32</c:v>
                </c:pt>
                <c:pt idx="3">
                  <c:v>2.77</c:v>
                </c:pt>
                <c:pt idx="4">
                  <c:v>2.2000000000000002</c:v>
                </c:pt>
              </c:numCache>
            </c:numRef>
          </c:val>
          <c:extLst>
            <c:ext xmlns:c16="http://schemas.microsoft.com/office/drawing/2014/chart" uri="{C3380CC4-5D6E-409C-BE32-E72D297353CC}">
              <c16:uniqueId val="{00000000-8B3F-4671-AEEC-53550FD7F4F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8B3F-4671-AEEC-53550FD7F4F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128.26</c:v>
                </c:pt>
                <c:pt idx="1">
                  <c:v>134.22999999999999</c:v>
                </c:pt>
                <c:pt idx="2">
                  <c:v>130.91</c:v>
                </c:pt>
                <c:pt idx="3">
                  <c:v>127.73</c:v>
                </c:pt>
                <c:pt idx="4">
                  <c:v>128.01</c:v>
                </c:pt>
              </c:numCache>
            </c:numRef>
          </c:val>
          <c:extLst>
            <c:ext xmlns:c16="http://schemas.microsoft.com/office/drawing/2014/chart" uri="{C3380CC4-5D6E-409C-BE32-E72D297353CC}">
              <c16:uniqueId val="{00000000-DEB6-4E0C-8585-0BD8B1CF81B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DEB6-4E0C-8585-0BD8B1CF81B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99.1</c:v>
                </c:pt>
                <c:pt idx="1">
                  <c:v>98.48</c:v>
                </c:pt>
                <c:pt idx="2">
                  <c:v>100.97</c:v>
                </c:pt>
                <c:pt idx="3">
                  <c:v>103.51</c:v>
                </c:pt>
                <c:pt idx="4">
                  <c:v>103.54</c:v>
                </c:pt>
              </c:numCache>
            </c:numRef>
          </c:val>
          <c:extLst>
            <c:ext xmlns:c16="http://schemas.microsoft.com/office/drawing/2014/chart" uri="{C3380CC4-5D6E-409C-BE32-E72D297353CC}">
              <c16:uniqueId val="{00000000-EC75-42FE-9576-AF1FEA0CBE7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EC75-42FE-9576-AF1FEA0CBE7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4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山梨県　甲斐市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76514</v>
      </c>
      <c r="AM8" s="44"/>
      <c r="AN8" s="44"/>
      <c r="AO8" s="44"/>
      <c r="AP8" s="44"/>
      <c r="AQ8" s="44"/>
      <c r="AR8" s="44"/>
      <c r="AS8" s="44"/>
      <c r="AT8" s="45">
        <f>データ!$S$6</f>
        <v>71.95</v>
      </c>
      <c r="AU8" s="46"/>
      <c r="AV8" s="46"/>
      <c r="AW8" s="46"/>
      <c r="AX8" s="46"/>
      <c r="AY8" s="46"/>
      <c r="AZ8" s="46"/>
      <c r="BA8" s="46"/>
      <c r="BB8" s="47">
        <f>データ!$T$6</f>
        <v>1063.43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97.32</v>
      </c>
      <c r="J10" s="46"/>
      <c r="K10" s="46"/>
      <c r="L10" s="46"/>
      <c r="M10" s="46"/>
      <c r="N10" s="46"/>
      <c r="O10" s="80"/>
      <c r="P10" s="47">
        <f>データ!$P$6</f>
        <v>73.95</v>
      </c>
      <c r="Q10" s="47"/>
      <c r="R10" s="47"/>
      <c r="S10" s="47"/>
      <c r="T10" s="47"/>
      <c r="U10" s="47"/>
      <c r="V10" s="47"/>
      <c r="W10" s="44">
        <f>データ!$Q$6</f>
        <v>2431</v>
      </c>
      <c r="X10" s="44"/>
      <c r="Y10" s="44"/>
      <c r="Z10" s="44"/>
      <c r="AA10" s="44"/>
      <c r="AB10" s="44"/>
      <c r="AC10" s="44"/>
      <c r="AD10" s="2"/>
      <c r="AE10" s="2"/>
      <c r="AF10" s="2"/>
      <c r="AG10" s="2"/>
      <c r="AH10" s="2"/>
      <c r="AI10" s="2"/>
      <c r="AJ10" s="2"/>
      <c r="AK10" s="2"/>
      <c r="AL10" s="44">
        <f>データ!$U$6</f>
        <v>56406</v>
      </c>
      <c r="AM10" s="44"/>
      <c r="AN10" s="44"/>
      <c r="AO10" s="44"/>
      <c r="AP10" s="44"/>
      <c r="AQ10" s="44"/>
      <c r="AR10" s="44"/>
      <c r="AS10" s="44"/>
      <c r="AT10" s="45">
        <f>データ!$V$6</f>
        <v>25.33</v>
      </c>
      <c r="AU10" s="46"/>
      <c r="AV10" s="46"/>
      <c r="AW10" s="46"/>
      <c r="AX10" s="46"/>
      <c r="AY10" s="46"/>
      <c r="AZ10" s="46"/>
      <c r="BA10" s="46"/>
      <c r="BB10" s="47">
        <f>データ!$W$6</f>
        <v>2226.85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h4clOIaZKCVzgDPGfOBH5nwISP7CTnoE2UpluN7hW0Dn1mb2MfNY8Rttu62Wd+QjYuUM35ovqC89jRkk8Tlnw==" saltValue="9ESBlHfSa2fEI/q7v75EF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192104</v>
      </c>
      <c r="D6" s="20">
        <f t="shared" si="3"/>
        <v>46</v>
      </c>
      <c r="E6" s="20">
        <f t="shared" si="3"/>
        <v>1</v>
      </c>
      <c r="F6" s="20">
        <f t="shared" si="3"/>
        <v>0</v>
      </c>
      <c r="G6" s="20">
        <f t="shared" si="3"/>
        <v>1</v>
      </c>
      <c r="H6" s="20" t="str">
        <f t="shared" si="3"/>
        <v>山梨県　甲斐市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97.32</v>
      </c>
      <c r="P6" s="21">
        <f t="shared" si="3"/>
        <v>73.95</v>
      </c>
      <c r="Q6" s="21">
        <f t="shared" si="3"/>
        <v>2431</v>
      </c>
      <c r="R6" s="21">
        <f t="shared" si="3"/>
        <v>76514</v>
      </c>
      <c r="S6" s="21">
        <f t="shared" si="3"/>
        <v>71.95</v>
      </c>
      <c r="T6" s="21">
        <f t="shared" si="3"/>
        <v>1063.43</v>
      </c>
      <c r="U6" s="21">
        <f t="shared" si="3"/>
        <v>56406</v>
      </c>
      <c r="V6" s="21">
        <f t="shared" si="3"/>
        <v>25.33</v>
      </c>
      <c r="W6" s="21">
        <f t="shared" si="3"/>
        <v>2226.85</v>
      </c>
      <c r="X6" s="22">
        <f>IF(X7="",NA(),X7)</f>
        <v>134.61000000000001</v>
      </c>
      <c r="Y6" s="22">
        <f t="shared" ref="Y6:AG6" si="4">IF(Y7="",NA(),Y7)</f>
        <v>139.12</v>
      </c>
      <c r="Z6" s="22">
        <f t="shared" si="4"/>
        <v>136.80000000000001</v>
      </c>
      <c r="AA6" s="22">
        <f t="shared" si="4"/>
        <v>133.32</v>
      </c>
      <c r="AB6" s="22">
        <f t="shared" si="4"/>
        <v>133.88</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1112.1099999999999</v>
      </c>
      <c r="AU6" s="22">
        <f t="shared" ref="AU6:BC6" si="6">IF(AU7="",NA(),AU7)</f>
        <v>861.15</v>
      </c>
      <c r="AV6" s="22">
        <f t="shared" si="6"/>
        <v>767.1</v>
      </c>
      <c r="AW6" s="22">
        <f t="shared" si="6"/>
        <v>975.61</v>
      </c>
      <c r="AX6" s="22">
        <f t="shared" si="6"/>
        <v>641.07000000000005</v>
      </c>
      <c r="AY6" s="22">
        <f t="shared" si="6"/>
        <v>360.86</v>
      </c>
      <c r="AZ6" s="22">
        <f t="shared" si="6"/>
        <v>350.79</v>
      </c>
      <c r="BA6" s="22">
        <f t="shared" si="6"/>
        <v>354.57</v>
      </c>
      <c r="BB6" s="22">
        <f t="shared" si="6"/>
        <v>357.74</v>
      </c>
      <c r="BC6" s="22">
        <f t="shared" si="6"/>
        <v>344.88</v>
      </c>
      <c r="BD6" s="21" t="str">
        <f>IF(BD7="","",IF(BD7="-","【-】","【"&amp;SUBSTITUTE(TEXT(BD7,"#,##0.00"),"-","△")&amp;"】"))</f>
        <v>【243.36】</v>
      </c>
      <c r="BE6" s="22">
        <f>IF(BE7="",NA(),BE7)</f>
        <v>6.13</v>
      </c>
      <c r="BF6" s="22">
        <f t="shared" ref="BF6:BN6" si="7">IF(BF7="",NA(),BF7)</f>
        <v>4.5599999999999996</v>
      </c>
      <c r="BG6" s="22">
        <f t="shared" si="7"/>
        <v>3.32</v>
      </c>
      <c r="BH6" s="22">
        <f t="shared" si="7"/>
        <v>2.77</v>
      </c>
      <c r="BI6" s="22">
        <f t="shared" si="7"/>
        <v>2.2000000000000002</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128.26</v>
      </c>
      <c r="BQ6" s="22">
        <f t="shared" ref="BQ6:BY6" si="8">IF(BQ7="",NA(),BQ7)</f>
        <v>134.22999999999999</v>
      </c>
      <c r="BR6" s="22">
        <f t="shared" si="8"/>
        <v>130.91</v>
      </c>
      <c r="BS6" s="22">
        <f t="shared" si="8"/>
        <v>127.73</v>
      </c>
      <c r="BT6" s="22">
        <f t="shared" si="8"/>
        <v>128.01</v>
      </c>
      <c r="BU6" s="22">
        <f t="shared" si="8"/>
        <v>103.32</v>
      </c>
      <c r="BV6" s="22">
        <f t="shared" si="8"/>
        <v>100.85</v>
      </c>
      <c r="BW6" s="22">
        <f t="shared" si="8"/>
        <v>103.79</v>
      </c>
      <c r="BX6" s="22">
        <f t="shared" si="8"/>
        <v>98.3</v>
      </c>
      <c r="BY6" s="22">
        <f t="shared" si="8"/>
        <v>98.89</v>
      </c>
      <c r="BZ6" s="21" t="str">
        <f>IF(BZ7="","",IF(BZ7="-","【-】","【"&amp;SUBSTITUTE(TEXT(BZ7,"#,##0.00"),"-","△")&amp;"】"))</f>
        <v>【97.82】</v>
      </c>
      <c r="CA6" s="22">
        <f>IF(CA7="",NA(),CA7)</f>
        <v>99.1</v>
      </c>
      <c r="CB6" s="22">
        <f t="shared" ref="CB6:CJ6" si="9">IF(CB7="",NA(),CB7)</f>
        <v>98.48</v>
      </c>
      <c r="CC6" s="22">
        <f t="shared" si="9"/>
        <v>100.97</v>
      </c>
      <c r="CD6" s="22">
        <f t="shared" si="9"/>
        <v>103.51</v>
      </c>
      <c r="CE6" s="22">
        <f t="shared" si="9"/>
        <v>103.54</v>
      </c>
      <c r="CF6" s="22">
        <f t="shared" si="9"/>
        <v>168.56</v>
      </c>
      <c r="CG6" s="22">
        <f t="shared" si="9"/>
        <v>167.1</v>
      </c>
      <c r="CH6" s="22">
        <f t="shared" si="9"/>
        <v>167.86</v>
      </c>
      <c r="CI6" s="22">
        <f t="shared" si="9"/>
        <v>173.68</v>
      </c>
      <c r="CJ6" s="22">
        <f t="shared" si="9"/>
        <v>174.52</v>
      </c>
      <c r="CK6" s="21" t="str">
        <f>IF(CK7="","",IF(CK7="-","【-】","【"&amp;SUBSTITUTE(TEXT(CK7,"#,##0.00"),"-","△")&amp;"】"))</f>
        <v>【177.56】</v>
      </c>
      <c r="CL6" s="22">
        <f>IF(CL7="",NA(),CL7)</f>
        <v>53.76</v>
      </c>
      <c r="CM6" s="22">
        <f t="shared" ref="CM6:CU6" si="10">IF(CM7="",NA(),CM7)</f>
        <v>54.84</v>
      </c>
      <c r="CN6" s="22">
        <f t="shared" si="10"/>
        <v>55.09</v>
      </c>
      <c r="CO6" s="22">
        <f t="shared" si="10"/>
        <v>54.53</v>
      </c>
      <c r="CP6" s="22">
        <f t="shared" si="10"/>
        <v>54.41</v>
      </c>
      <c r="CQ6" s="22">
        <f t="shared" si="10"/>
        <v>59.51</v>
      </c>
      <c r="CR6" s="22">
        <f t="shared" si="10"/>
        <v>59.91</v>
      </c>
      <c r="CS6" s="22">
        <f t="shared" si="10"/>
        <v>59.4</v>
      </c>
      <c r="CT6" s="22">
        <f t="shared" si="10"/>
        <v>59.24</v>
      </c>
      <c r="CU6" s="22">
        <f t="shared" si="10"/>
        <v>58.77</v>
      </c>
      <c r="CV6" s="21" t="str">
        <f>IF(CV7="","",IF(CV7="-","【-】","【"&amp;SUBSTITUTE(TEXT(CV7,"#,##0.00"),"-","△")&amp;"】"))</f>
        <v>【59.81】</v>
      </c>
      <c r="CW6" s="22">
        <f>IF(CW7="",NA(),CW7)</f>
        <v>89.13</v>
      </c>
      <c r="CX6" s="22">
        <f t="shared" ref="CX6:DF6" si="11">IF(CX7="",NA(),CX7)</f>
        <v>89.25</v>
      </c>
      <c r="CY6" s="22">
        <f t="shared" si="11"/>
        <v>87.88</v>
      </c>
      <c r="CZ6" s="22">
        <f t="shared" si="11"/>
        <v>88.3</v>
      </c>
      <c r="DA6" s="22">
        <f t="shared" si="11"/>
        <v>87.89</v>
      </c>
      <c r="DB6" s="22">
        <f t="shared" si="11"/>
        <v>87.08</v>
      </c>
      <c r="DC6" s="22">
        <f t="shared" si="11"/>
        <v>87.26</v>
      </c>
      <c r="DD6" s="22">
        <f t="shared" si="11"/>
        <v>87.57</v>
      </c>
      <c r="DE6" s="22">
        <f t="shared" si="11"/>
        <v>87.26</v>
      </c>
      <c r="DF6" s="22">
        <f t="shared" si="11"/>
        <v>86.95</v>
      </c>
      <c r="DG6" s="21" t="str">
        <f>IF(DG7="","",IF(DG7="-","【-】","【"&amp;SUBSTITUTE(TEXT(DG7,"#,##0.00"),"-","△")&amp;"】"))</f>
        <v>【89.42】</v>
      </c>
      <c r="DH6" s="22">
        <f>IF(DH7="",NA(),DH7)</f>
        <v>51</v>
      </c>
      <c r="DI6" s="22">
        <f t="shared" ref="DI6:DQ6" si="12">IF(DI7="",NA(),DI7)</f>
        <v>51.44</v>
      </c>
      <c r="DJ6" s="22">
        <f t="shared" si="12"/>
        <v>51.37</v>
      </c>
      <c r="DK6" s="22">
        <f t="shared" si="12"/>
        <v>51.89</v>
      </c>
      <c r="DL6" s="22">
        <f t="shared" si="12"/>
        <v>51.92</v>
      </c>
      <c r="DM6" s="22">
        <f t="shared" si="12"/>
        <v>48.55</v>
      </c>
      <c r="DN6" s="22">
        <f t="shared" si="12"/>
        <v>49.2</v>
      </c>
      <c r="DO6" s="22">
        <f t="shared" si="12"/>
        <v>50.01</v>
      </c>
      <c r="DP6" s="22">
        <f t="shared" si="12"/>
        <v>50.99</v>
      </c>
      <c r="DQ6" s="22">
        <f t="shared" si="12"/>
        <v>51.79</v>
      </c>
      <c r="DR6" s="21" t="str">
        <f>IF(DR7="","",IF(DR7="-","【-】","【"&amp;SUBSTITUTE(TEXT(DR7,"#,##0.00"),"-","△")&amp;"】"))</f>
        <v>【52.02】</v>
      </c>
      <c r="DS6" s="22">
        <f>IF(DS7="",NA(),DS7)</f>
        <v>9.2799999999999994</v>
      </c>
      <c r="DT6" s="22">
        <f t="shared" ref="DT6:EB6" si="13">IF(DT7="",NA(),DT7)</f>
        <v>10.58</v>
      </c>
      <c r="DU6" s="22">
        <f t="shared" si="13"/>
        <v>8.92</v>
      </c>
      <c r="DV6" s="22">
        <f t="shared" si="13"/>
        <v>11.87</v>
      </c>
      <c r="DW6" s="22">
        <f t="shared" si="13"/>
        <v>12.47</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0.61</v>
      </c>
      <c r="EE6" s="22">
        <f t="shared" ref="EE6:EM6" si="14">IF(EE7="",NA(),EE7)</f>
        <v>0.48</v>
      </c>
      <c r="EF6" s="22">
        <f t="shared" si="14"/>
        <v>0.22</v>
      </c>
      <c r="EG6" s="22">
        <f t="shared" si="14"/>
        <v>0.26</v>
      </c>
      <c r="EH6" s="22">
        <f t="shared" si="14"/>
        <v>1.08</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192104</v>
      </c>
      <c r="D7" s="24">
        <v>46</v>
      </c>
      <c r="E7" s="24">
        <v>1</v>
      </c>
      <c r="F7" s="24">
        <v>0</v>
      </c>
      <c r="G7" s="24">
        <v>1</v>
      </c>
      <c r="H7" s="24" t="s">
        <v>92</v>
      </c>
      <c r="I7" s="24" t="s">
        <v>93</v>
      </c>
      <c r="J7" s="24" t="s">
        <v>94</v>
      </c>
      <c r="K7" s="24" t="s">
        <v>95</v>
      </c>
      <c r="L7" s="24" t="s">
        <v>96</v>
      </c>
      <c r="M7" s="24" t="s">
        <v>97</v>
      </c>
      <c r="N7" s="25" t="s">
        <v>98</v>
      </c>
      <c r="O7" s="25">
        <v>97.32</v>
      </c>
      <c r="P7" s="25">
        <v>73.95</v>
      </c>
      <c r="Q7" s="25">
        <v>2431</v>
      </c>
      <c r="R7" s="25">
        <v>76514</v>
      </c>
      <c r="S7" s="25">
        <v>71.95</v>
      </c>
      <c r="T7" s="25">
        <v>1063.43</v>
      </c>
      <c r="U7" s="25">
        <v>56406</v>
      </c>
      <c r="V7" s="25">
        <v>25.33</v>
      </c>
      <c r="W7" s="25">
        <v>2226.85</v>
      </c>
      <c r="X7" s="25">
        <v>134.61000000000001</v>
      </c>
      <c r="Y7" s="25">
        <v>139.12</v>
      </c>
      <c r="Z7" s="25">
        <v>136.80000000000001</v>
      </c>
      <c r="AA7" s="25">
        <v>133.32</v>
      </c>
      <c r="AB7" s="25">
        <v>133.88</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1112.1099999999999</v>
      </c>
      <c r="AU7" s="25">
        <v>861.15</v>
      </c>
      <c r="AV7" s="25">
        <v>767.1</v>
      </c>
      <c r="AW7" s="25">
        <v>975.61</v>
      </c>
      <c r="AX7" s="25">
        <v>641.07000000000005</v>
      </c>
      <c r="AY7" s="25">
        <v>360.86</v>
      </c>
      <c r="AZ7" s="25">
        <v>350.79</v>
      </c>
      <c r="BA7" s="25">
        <v>354.57</v>
      </c>
      <c r="BB7" s="25">
        <v>357.74</v>
      </c>
      <c r="BC7" s="25">
        <v>344.88</v>
      </c>
      <c r="BD7" s="25">
        <v>243.36</v>
      </c>
      <c r="BE7" s="25">
        <v>6.13</v>
      </c>
      <c r="BF7" s="25">
        <v>4.5599999999999996</v>
      </c>
      <c r="BG7" s="25">
        <v>3.32</v>
      </c>
      <c r="BH7" s="25">
        <v>2.77</v>
      </c>
      <c r="BI7" s="25">
        <v>2.2000000000000002</v>
      </c>
      <c r="BJ7" s="25">
        <v>309.27999999999997</v>
      </c>
      <c r="BK7" s="25">
        <v>322.92</v>
      </c>
      <c r="BL7" s="25">
        <v>303.45999999999998</v>
      </c>
      <c r="BM7" s="25">
        <v>307.27999999999997</v>
      </c>
      <c r="BN7" s="25">
        <v>304.02</v>
      </c>
      <c r="BO7" s="25">
        <v>265.93</v>
      </c>
      <c r="BP7" s="25">
        <v>128.26</v>
      </c>
      <c r="BQ7" s="25">
        <v>134.22999999999999</v>
      </c>
      <c r="BR7" s="25">
        <v>130.91</v>
      </c>
      <c r="BS7" s="25">
        <v>127.73</v>
      </c>
      <c r="BT7" s="25">
        <v>128.01</v>
      </c>
      <c r="BU7" s="25">
        <v>103.32</v>
      </c>
      <c r="BV7" s="25">
        <v>100.85</v>
      </c>
      <c r="BW7" s="25">
        <v>103.79</v>
      </c>
      <c r="BX7" s="25">
        <v>98.3</v>
      </c>
      <c r="BY7" s="25">
        <v>98.89</v>
      </c>
      <c r="BZ7" s="25">
        <v>97.82</v>
      </c>
      <c r="CA7" s="25">
        <v>99.1</v>
      </c>
      <c r="CB7" s="25">
        <v>98.48</v>
      </c>
      <c r="CC7" s="25">
        <v>100.97</v>
      </c>
      <c r="CD7" s="25">
        <v>103.51</v>
      </c>
      <c r="CE7" s="25">
        <v>103.54</v>
      </c>
      <c r="CF7" s="25">
        <v>168.56</v>
      </c>
      <c r="CG7" s="25">
        <v>167.1</v>
      </c>
      <c r="CH7" s="25">
        <v>167.86</v>
      </c>
      <c r="CI7" s="25">
        <v>173.68</v>
      </c>
      <c r="CJ7" s="25">
        <v>174.52</v>
      </c>
      <c r="CK7" s="25">
        <v>177.56</v>
      </c>
      <c r="CL7" s="25">
        <v>53.76</v>
      </c>
      <c r="CM7" s="25">
        <v>54.84</v>
      </c>
      <c r="CN7" s="25">
        <v>55.09</v>
      </c>
      <c r="CO7" s="25">
        <v>54.53</v>
      </c>
      <c r="CP7" s="25">
        <v>54.41</v>
      </c>
      <c r="CQ7" s="25">
        <v>59.51</v>
      </c>
      <c r="CR7" s="25">
        <v>59.91</v>
      </c>
      <c r="CS7" s="25">
        <v>59.4</v>
      </c>
      <c r="CT7" s="25">
        <v>59.24</v>
      </c>
      <c r="CU7" s="25">
        <v>58.77</v>
      </c>
      <c r="CV7" s="25">
        <v>59.81</v>
      </c>
      <c r="CW7" s="25">
        <v>89.13</v>
      </c>
      <c r="CX7" s="25">
        <v>89.25</v>
      </c>
      <c r="CY7" s="25">
        <v>87.88</v>
      </c>
      <c r="CZ7" s="25">
        <v>88.3</v>
      </c>
      <c r="DA7" s="25">
        <v>87.89</v>
      </c>
      <c r="DB7" s="25">
        <v>87.08</v>
      </c>
      <c r="DC7" s="25">
        <v>87.26</v>
      </c>
      <c r="DD7" s="25">
        <v>87.57</v>
      </c>
      <c r="DE7" s="25">
        <v>87.26</v>
      </c>
      <c r="DF7" s="25">
        <v>86.95</v>
      </c>
      <c r="DG7" s="25">
        <v>89.42</v>
      </c>
      <c r="DH7" s="25">
        <v>51</v>
      </c>
      <c r="DI7" s="25">
        <v>51.44</v>
      </c>
      <c r="DJ7" s="25">
        <v>51.37</v>
      </c>
      <c r="DK7" s="25">
        <v>51.89</v>
      </c>
      <c r="DL7" s="25">
        <v>51.92</v>
      </c>
      <c r="DM7" s="25">
        <v>48.55</v>
      </c>
      <c r="DN7" s="25">
        <v>49.2</v>
      </c>
      <c r="DO7" s="25">
        <v>50.01</v>
      </c>
      <c r="DP7" s="25">
        <v>50.99</v>
      </c>
      <c r="DQ7" s="25">
        <v>51.79</v>
      </c>
      <c r="DR7" s="25">
        <v>52.02</v>
      </c>
      <c r="DS7" s="25">
        <v>9.2799999999999994</v>
      </c>
      <c r="DT7" s="25">
        <v>10.58</v>
      </c>
      <c r="DU7" s="25">
        <v>8.92</v>
      </c>
      <c r="DV7" s="25">
        <v>11.87</v>
      </c>
      <c r="DW7" s="25">
        <v>12.47</v>
      </c>
      <c r="DX7" s="25">
        <v>17.11</v>
      </c>
      <c r="DY7" s="25">
        <v>18.329999999999998</v>
      </c>
      <c r="DZ7" s="25">
        <v>20.27</v>
      </c>
      <c r="EA7" s="25">
        <v>21.69</v>
      </c>
      <c r="EB7" s="25">
        <v>23.19</v>
      </c>
      <c r="EC7" s="25">
        <v>25.37</v>
      </c>
      <c r="ED7" s="25">
        <v>0.61</v>
      </c>
      <c r="EE7" s="25">
        <v>0.48</v>
      </c>
      <c r="EF7" s="25">
        <v>0.22</v>
      </c>
      <c r="EG7" s="25">
        <v>0.26</v>
      </c>
      <c r="EH7" s="25">
        <v>1.08</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106</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藤井亮一</cp:lastModifiedBy>
  <cp:lastPrinted>2025-01-31T01:43:21Z</cp:lastPrinted>
  <dcterms:created xsi:type="dcterms:W3CDTF">2025-01-24T06:48:46Z</dcterms:created>
  <dcterms:modified xsi:type="dcterms:W3CDTF">2025-01-31T04:27:05Z</dcterms:modified>
  <cp:category/>
</cp:coreProperties>
</file>