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Office\fsv\05福祉保健部\05病院\00病院共有\●04-01公営企業に係る経営比較分析表\R05年度決算\03各施設\甲陽病院\"/>
    </mc:Choice>
  </mc:AlternateContent>
  <xr:revisionPtr revIDLastSave="0" documentId="13_ncr:1_{02BFA46E-C216-4245-AEFF-189D56A585A1}" xr6:coauthVersionLast="47" xr6:coauthVersionMax="47" xr10:uidLastSave="{00000000-0000-0000-0000-000000000000}"/>
  <workbookProtection workbookAlgorithmName="SHA-512" workbookHashValue="TtV5rfaW5R2xAbMyB7GcCZ8xb+N19PGVb74qwR3tIstLu91HlSc4EVxMA2noiBK0zUDRxXRQfPKqZmIPB5YKCA==" workbookSaltValue="xPQ9KAcCWRTx119RvKCWnA==" workbookSpinCount="100000" lockStructure="1"/>
  <bookViews>
    <workbookView xWindow="2268" yWindow="60" windowWidth="18228" windowHeight="12144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LK80" i="4" s="1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Z79" i="4" s="1"/>
  <c r="EF7" i="5"/>
  <c r="EE7" i="5"/>
  <c r="ED7" i="5"/>
  <c r="EB7" i="5"/>
  <c r="BX80" i="4" s="1"/>
  <c r="EA7" i="5"/>
  <c r="DZ7" i="5"/>
  <c r="DY7" i="5"/>
  <c r="DX7" i="5"/>
  <c r="P80" i="4" s="1"/>
  <c r="DW7" i="5"/>
  <c r="DV7" i="5"/>
  <c r="DU7" i="5"/>
  <c r="DT7" i="5"/>
  <c r="AE79" i="4" s="1"/>
  <c r="DS7" i="5"/>
  <c r="DQ7" i="5"/>
  <c r="DP7" i="5"/>
  <c r="DO7" i="5"/>
  <c r="LJ56" i="4" s="1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CD7" i="5"/>
  <c r="CC7" i="5"/>
  <c r="CB7" i="5"/>
  <c r="AE55" i="4" s="1"/>
  <c r="CA7" i="5"/>
  <c r="BY7" i="5"/>
  <c r="BX7" i="5"/>
  <c r="BW7" i="5"/>
  <c r="LJ34" i="4" s="1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AU7" i="5"/>
  <c r="AT7" i="5"/>
  <c r="AR7" i="5"/>
  <c r="BX34" i="4" s="1"/>
  <c r="AQ7" i="5"/>
  <c r="AP7" i="5"/>
  <c r="AO7" i="5"/>
  <c r="AN7" i="5"/>
  <c r="P34" i="4" s="1"/>
  <c r="AM7" i="5"/>
  <c r="AL7" i="5"/>
  <c r="AK7" i="5"/>
  <c r="AJ7" i="5"/>
  <c r="AE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JW12" i="4" s="1"/>
  <c r="AF6" i="5"/>
  <c r="AE6" i="5"/>
  <c r="AD6" i="5"/>
  <c r="AC6" i="5"/>
  <c r="ID10" i="4" s="1"/>
  <c r="AB6" i="5"/>
  <c r="AA6" i="5"/>
  <c r="Z6" i="5"/>
  <c r="ID8" i="4" s="1"/>
  <c r="Y6" i="5"/>
  <c r="FZ12" i="4" s="1"/>
  <c r="X6" i="5"/>
  <c r="EG12" i="4" s="1"/>
  <c r="W6" i="5"/>
  <c r="CN12" i="4" s="1"/>
  <c r="V6" i="5"/>
  <c r="AU12" i="4" s="1"/>
  <c r="U6" i="5"/>
  <c r="B12" i="4" s="1"/>
  <c r="T6" i="5"/>
  <c r="S6" i="5"/>
  <c r="R6" i="5"/>
  <c r="Q6" i="5"/>
  <c r="AU10" i="4" s="1"/>
  <c r="P6" i="5"/>
  <c r="O6" i="5"/>
  <c r="N6" i="5"/>
  <c r="M6" i="5"/>
  <c r="L6" i="5"/>
  <c r="AU8" i="4" s="1"/>
  <c r="K6" i="5"/>
  <c r="B8" i="4" s="1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90" i="4"/>
  <c r="H90" i="4"/>
  <c r="G90" i="4"/>
  <c r="E90" i="4"/>
  <c r="D90" i="4"/>
  <c r="C90" i="4"/>
  <c r="MO80" i="4"/>
  <c r="LZ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I80" i="4"/>
  <c r="AT80" i="4"/>
  <c r="AE80" i="4"/>
  <c r="MO79" i="4"/>
  <c r="LZ79" i="4"/>
  <c r="LK79" i="4"/>
  <c r="KV79" i="4"/>
  <c r="KG79" i="4"/>
  <c r="JB79" i="4"/>
  <c r="IM79" i="4"/>
  <c r="HX79" i="4"/>
  <c r="HI79" i="4"/>
  <c r="GT79" i="4"/>
  <c r="FO79" i="4"/>
  <c r="EK79" i="4"/>
  <c r="DV79" i="4"/>
  <c r="DG79" i="4"/>
  <c r="BX79" i="4"/>
  <c r="BI79" i="4"/>
  <c r="AT79" i="4"/>
  <c r="P79" i="4"/>
  <c r="MN56" i="4"/>
  <c r="LY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LJ55" i="4"/>
  <c r="KU55" i="4"/>
  <c r="KF55" i="4"/>
  <c r="IZ55" i="4"/>
  <c r="IK55" i="4"/>
  <c r="HV55" i="4"/>
  <c r="HG55" i="4"/>
  <c r="GR55" i="4"/>
  <c r="FL55" i="4"/>
  <c r="EH55" i="4"/>
  <c r="DS55" i="4"/>
  <c r="DD55" i="4"/>
  <c r="BX55" i="4"/>
  <c r="BI55" i="4"/>
  <c r="AT55" i="4"/>
  <c r="P55" i="4"/>
  <c r="MN34" i="4"/>
  <c r="LY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U33" i="4"/>
  <c r="KF33" i="4"/>
  <c r="IZ33" i="4"/>
  <c r="IK33" i="4"/>
  <c r="HV33" i="4"/>
  <c r="HG33" i="4"/>
  <c r="GR33" i="4"/>
  <c r="FL33" i="4"/>
  <c r="EH33" i="4"/>
  <c r="DS33" i="4"/>
  <c r="DD33" i="4"/>
  <c r="BX33" i="4"/>
  <c r="BI33" i="4"/>
  <c r="AT33" i="4"/>
  <c r="P33" i="4"/>
  <c r="ID12" i="4"/>
  <c r="LP10" i="4"/>
  <c r="JW10" i="4"/>
  <c r="FZ10" i="4"/>
  <c r="EG10" i="4"/>
  <c r="CN10" i="4"/>
  <c r="B10" i="4"/>
  <c r="LP8" i="4"/>
  <c r="JW8" i="4"/>
  <c r="FZ8" i="4"/>
  <c r="EG8" i="4"/>
  <c r="CN8" i="4"/>
  <c r="B6" i="4"/>
  <c r="C11" i="5" l="1"/>
  <c r="KU32" i="4" s="1"/>
  <c r="FO78" i="4"/>
  <c r="FL54" i="4"/>
  <c r="FL32" i="4"/>
  <c r="MN32" i="4"/>
  <c r="JB78" i="4"/>
  <c r="IZ54" i="4"/>
  <c r="BX78" i="4"/>
  <c r="BX54" i="4"/>
  <c r="BX32" i="4"/>
  <c r="MO78" i="4"/>
  <c r="MN54" i="4"/>
  <c r="IZ32" i="4"/>
  <c r="D11" i="5"/>
  <c r="E11" i="5"/>
  <c r="B11" i="5"/>
  <c r="KU54" i="4" l="1"/>
  <c r="AE54" i="4"/>
  <c r="AE32" i="4"/>
  <c r="KV78" i="4"/>
  <c r="AE78" i="4"/>
  <c r="DV78" i="4"/>
  <c r="HI78" i="4"/>
  <c r="HG54" i="4"/>
  <c r="DS54" i="4"/>
  <c r="DS32" i="4"/>
  <c r="HG32" i="4"/>
  <c r="GR54" i="4"/>
  <c r="DG78" i="4"/>
  <c r="DD54" i="4"/>
  <c r="DD32" i="4"/>
  <c r="KG78" i="4"/>
  <c r="KF54" i="4"/>
  <c r="GT78" i="4"/>
  <c r="GR32" i="4"/>
  <c r="P78" i="4"/>
  <c r="P54" i="4"/>
  <c r="P32" i="4"/>
  <c r="KF32" i="4"/>
  <c r="LK78" i="4"/>
  <c r="LJ54" i="4"/>
  <c r="LJ32" i="4"/>
  <c r="EK78" i="4"/>
  <c r="EH54" i="4"/>
  <c r="AT78" i="4"/>
  <c r="AT54" i="4"/>
  <c r="AT32" i="4"/>
  <c r="HX78" i="4"/>
  <c r="HV54" i="4"/>
  <c r="HV32" i="4"/>
  <c r="EH32" i="4"/>
  <c r="IM78" i="4"/>
  <c r="IK54" i="4"/>
  <c r="IK32" i="4"/>
  <c r="BI78" i="4"/>
  <c r="LY32" i="4"/>
  <c r="EZ78" i="4"/>
  <c r="EW54" i="4"/>
  <c r="EW32" i="4"/>
  <c r="BI54" i="4"/>
  <c r="BI32" i="4"/>
  <c r="LZ78" i="4"/>
  <c r="LY54" i="4"/>
</calcChain>
</file>

<file path=xl/sharedStrings.xml><?xml version="1.0" encoding="utf-8"?>
<sst xmlns="http://schemas.openxmlformats.org/spreadsheetml/2006/main" count="341" uniqueCount="195">
  <si>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</si>
  <si>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</si>
  <si>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</si>
  <si>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</si>
  <si>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</si>
  <si>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</si>
  <si>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</si>
  <si>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</si>
  <si>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</si>
  <si>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</si>
  <si>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</si>
  <si>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</si>
  <si>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</si>
  <si>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</si>
  <si>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</si>
  <si>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</si>
  <si>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</si>
  <si>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</si>
  <si>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</si>
  <si>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</si>
  <si>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</si>
  <si>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</si>
  <si>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</si>
  <si>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</si>
  <si>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</si>
  <si>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</si>
  <si>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</si>
  <si>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</si>
  <si>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</si>
  <si>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</si>
  <si>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</si>
  <si>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</si>
  <si>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</si>
  <si>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</si>
  <si>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</si>
  <si>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</si>
  <si>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</si>
  <si>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</si>
  <si>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</si>
  <si>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</si>
  <si>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</si>
  <si>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</si>
  <si>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</si>
  <si>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</si>
  <si>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</si>
  <si>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</si>
  <si>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</si>
  <si>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</si>
  <si>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</si>
  <si>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</si>
  <si>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</si>
  <si>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</si>
  <si>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</si>
  <si>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</si>
  <si>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</si>
  <si>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</si>
  <si>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</si>
  <si>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</si>
  <si>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</si>
  <si>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</si>
  <si>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</si>
  <si>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</si>
  <si>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</si>
  <si>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</si>
  <si>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</si>
  <si>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</si>
  <si>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</si>
  <si>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</si>
  <si>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</si>
  <si>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</si>
  <si>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</si>
  <si>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</si>
  <si>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</si>
  <si>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</si>
  <si>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</si>
  <si>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</si>
  <si>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</si>
  <si>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</si>
  <si>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</si>
  <si>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</si>
  <si>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</si>
  <si>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</si>
  <si>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</si>
  <si>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</si>
  <si>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</si>
  <si>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</si>
  <si>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</si>
  <si>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</si>
  <si>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</si>
  <si>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</si>
  <si>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</si>
  <si>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</si>
  <si>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</si>
  <si>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</si>
  <si>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</si>
  <si>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</si>
  <si>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</si>
  <si>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</si>
  <si>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</si>
  <si>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</si>
  <si>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</si>
  <si>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</si>
  <si>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</si>
  <si>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</si>
  <si>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</si>
  <si>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</si>
  <si>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</si>
  <si>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</si>
  <si>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</si>
  <si>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</si>
  <si>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</si>
  <si>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</si>
  <si>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</si>
  <si>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</si>
  <si>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</si>
  <si>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</si>
  <si>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</si>
  <si>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</si>
  <si>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</si>
  <si>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</si>
  <si>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</si>
  <si>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</si>
  <si>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</si>
  <si>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</si>
  <si>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</si>
  <si>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</si>
  <si>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</si>
  <si>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</si>
  <si>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</si>
  <si>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</si>
  <si>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</si>
  <si>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</si>
  <si>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</si>
  <si>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</si>
  <si>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</si>
  <si>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</si>
  <si>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</si>
  <si>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</si>
  <si>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</si>
  <si>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</si>
  <si>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</si>
  <si>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</si>
  <si>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</si>
  <si>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</si>
  <si>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</si>
  <si>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</si>
  <si>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</si>
  <si>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</si>
  <si>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</si>
  <si>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</si>
  <si>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</si>
  <si>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</si>
  <si>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</si>
  <si>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</si>
  <si>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</si>
  <si>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</si>
  <si>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</si>
  <si>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</si>
  <si>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</si>
  <si>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</si>
  <si>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</si>
  <si>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</si>
  <si>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</si>
  <si>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</si>
  <si>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</si>
  <si>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</si>
  <si>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</si>
  <si>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</si>
  <si>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</si>
  <si>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</si>
  <si>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</si>
  <si>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</si>
  <si>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</si>
  <si>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山梨県</t>
  </si>
  <si>
    <t>北杜市</t>
  </si>
  <si>
    <t>甲陽病院</t>
  </si>
  <si>
    <t>当然財務</t>
  </si>
  <si>
    <t>病院事業</t>
  </si>
  <si>
    <t>一般病院</t>
  </si>
  <si>
    <t>100床以上～200床未満</t>
  </si>
  <si>
    <t>非設置</t>
  </si>
  <si>
    <t>直営</t>
  </si>
  <si>
    <t>透 訓</t>
  </si>
  <si>
    <t>救 感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</si>
  <si>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</si>
  <si>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</si>
  <si>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</si>
  <si>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</si>
  <si>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</si>
  <si>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</si>
  <si>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</si>
  <si>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病院建設から25年以上経過しており、老朽化・設備の劣化が出てきており、施設の長寿命化・機能維持を目的とした更新工事などを行っているため、減価償却費が高くなっている。</t>
    <rPh sb="0" eb="4">
      <t>ビョウインケンセツ</t>
    </rPh>
    <rPh sb="8" eb="11">
      <t>ネンイジョウ</t>
    </rPh>
    <rPh sb="11" eb="13">
      <t>ケイカ</t>
    </rPh>
    <rPh sb="18" eb="21">
      <t>ロウキュウカ</t>
    </rPh>
    <rPh sb="22" eb="24">
      <t>セツビ</t>
    </rPh>
    <rPh sb="25" eb="27">
      <t>レッカ</t>
    </rPh>
    <rPh sb="28" eb="29">
      <t>デ</t>
    </rPh>
    <rPh sb="35" eb="37">
      <t>シセツ</t>
    </rPh>
    <rPh sb="38" eb="42">
      <t>チョウジュミョウカ</t>
    </rPh>
    <rPh sb="43" eb="47">
      <t>キノウイジ</t>
    </rPh>
    <rPh sb="48" eb="50">
      <t>モクテキ</t>
    </rPh>
    <rPh sb="53" eb="57">
      <t>コウシンコウジ</t>
    </rPh>
    <rPh sb="60" eb="61">
      <t>オコナ</t>
    </rPh>
    <rPh sb="68" eb="73">
      <t>ゲンカショウキャクヒ</t>
    </rPh>
    <rPh sb="74" eb="75">
      <t>タカ</t>
    </rPh>
    <phoneticPr fontId="5"/>
  </si>
  <si>
    <t>第２種感染症医療機関及び重点医療機関として、中北地域の感染症医療を支えていくとともに、病院群輪番制及び２次救急病院として、地域の救急医療を担っている。
また、医療資源の少ない地域のため、地域のかかりつけ医としての機能も担っている。</t>
    <rPh sb="0" eb="1">
      <t>ダイ</t>
    </rPh>
    <rPh sb="2" eb="3">
      <t>シュ</t>
    </rPh>
    <rPh sb="3" eb="6">
      <t>カンセンショウ</t>
    </rPh>
    <rPh sb="6" eb="10">
      <t>イリョウキカン</t>
    </rPh>
    <rPh sb="10" eb="11">
      <t>オヨ</t>
    </rPh>
    <rPh sb="12" eb="14">
      <t>ジュウテン</t>
    </rPh>
    <rPh sb="22" eb="26">
      <t>チュウホクチイキ</t>
    </rPh>
    <rPh sb="27" eb="30">
      <t>カンセンショウ</t>
    </rPh>
    <rPh sb="30" eb="32">
      <t>イリョウ</t>
    </rPh>
    <rPh sb="33" eb="34">
      <t>ササ</t>
    </rPh>
    <rPh sb="43" eb="46">
      <t>ビョウイングン</t>
    </rPh>
    <rPh sb="46" eb="49">
      <t>リンバンセイ</t>
    </rPh>
    <rPh sb="49" eb="50">
      <t>オヨ</t>
    </rPh>
    <rPh sb="52" eb="53">
      <t>ジ</t>
    </rPh>
    <rPh sb="53" eb="55">
      <t>キュウキュウ</t>
    </rPh>
    <rPh sb="55" eb="57">
      <t>ビョウイン</t>
    </rPh>
    <rPh sb="61" eb="63">
      <t>チイキ</t>
    </rPh>
    <rPh sb="64" eb="68">
      <t>キュウキュウイリョウ</t>
    </rPh>
    <rPh sb="69" eb="70">
      <t>ニナ</t>
    </rPh>
    <rPh sb="79" eb="83">
      <t>イリョウシゲン</t>
    </rPh>
    <rPh sb="84" eb="85">
      <t>スク</t>
    </rPh>
    <rPh sb="87" eb="89">
      <t>チイキ</t>
    </rPh>
    <rPh sb="93" eb="95">
      <t>チイキ</t>
    </rPh>
    <rPh sb="101" eb="102">
      <t>イ</t>
    </rPh>
    <rPh sb="106" eb="108">
      <t>キノウ</t>
    </rPh>
    <rPh sb="109" eb="110">
      <t>ニナ</t>
    </rPh>
    <phoneticPr fontId="5"/>
  </si>
  <si>
    <t>経常収支比率が92.8％、医業収支比率が81.1％となっているが、累積欠損金はなく、運転資金が不足する状態ではないため経営の健全性は保てている。今後の収益体制の構築が課題である。</t>
    <rPh sb="0" eb="6">
      <t>ケイジョウシュウシヒリツ</t>
    </rPh>
    <rPh sb="13" eb="17">
      <t>イギョウシュウシ</t>
    </rPh>
    <rPh sb="17" eb="19">
      <t>ヒリツ</t>
    </rPh>
    <rPh sb="33" eb="35">
      <t>ルイセキ</t>
    </rPh>
    <rPh sb="35" eb="38">
      <t>ケッソンキン</t>
    </rPh>
    <rPh sb="42" eb="46">
      <t>ウンテンシキン</t>
    </rPh>
    <rPh sb="47" eb="49">
      <t>フソク</t>
    </rPh>
    <rPh sb="51" eb="53">
      <t>ジョウタイ</t>
    </rPh>
    <rPh sb="59" eb="61">
      <t>ケイエイ</t>
    </rPh>
    <rPh sb="62" eb="65">
      <t>ケンゼンセイ</t>
    </rPh>
    <rPh sb="66" eb="67">
      <t>タモ</t>
    </rPh>
    <rPh sb="72" eb="74">
      <t>コンゴ</t>
    </rPh>
    <rPh sb="75" eb="79">
      <t>シュウエキタイセイ</t>
    </rPh>
    <rPh sb="80" eb="82">
      <t>コウチク</t>
    </rPh>
    <rPh sb="83" eb="85">
      <t>カダイ</t>
    </rPh>
    <phoneticPr fontId="5"/>
  </si>
  <si>
    <r>
      <t xml:space="preserve">累積欠損金がない状況ですが、経常収支比率や医業収支比率などの各指標はよくないため、病床稼働率の増加などを図っていく。
また、施設の老朽化に伴い、更新工事等を必要に応じ、行っていく必要がある。
</t>
    </r>
    <r>
      <rPr>
        <sz val="11"/>
        <color rgb="FFFF0000"/>
        <rFont val="ＭＳ ゴシック"/>
        <family val="3"/>
        <charset val="128"/>
      </rPr>
      <t>また、病院や診療所、介護施設等の関係機関と連携し、積極的な患者の受入れや救急応需の改善など、持続的な地域医療の向上に努めていく。</t>
    </r>
    <rPh sb="0" eb="5">
      <t>ルイセキケッソンキン</t>
    </rPh>
    <rPh sb="8" eb="10">
      <t>ジョウキョウ</t>
    </rPh>
    <rPh sb="14" eb="20">
      <t>ケイジョウシュウシヒリツ</t>
    </rPh>
    <rPh sb="21" eb="25">
      <t>イギョウシュウシ</t>
    </rPh>
    <rPh sb="25" eb="27">
      <t>ヒリツ</t>
    </rPh>
    <rPh sb="30" eb="33">
      <t>カクシヒョウ</t>
    </rPh>
    <rPh sb="41" eb="45">
      <t>ビョウショウカドウ</t>
    </rPh>
    <rPh sb="45" eb="46">
      <t>リツ</t>
    </rPh>
    <rPh sb="47" eb="49">
      <t>ゾウカ</t>
    </rPh>
    <rPh sb="52" eb="53">
      <t>ハカ</t>
    </rPh>
    <rPh sb="62" eb="64">
      <t>シセツ</t>
    </rPh>
    <rPh sb="65" eb="68">
      <t>ロウキュウカ</t>
    </rPh>
    <rPh sb="69" eb="70">
      <t>トモナ</t>
    </rPh>
    <rPh sb="72" eb="76">
      <t>コウシンコウジ</t>
    </rPh>
    <rPh sb="76" eb="77">
      <t>トウ</t>
    </rPh>
    <rPh sb="78" eb="80">
      <t>ヒツヨウ</t>
    </rPh>
    <rPh sb="81" eb="82">
      <t>オウ</t>
    </rPh>
    <rPh sb="84" eb="85">
      <t>オコナ</t>
    </rPh>
    <rPh sb="89" eb="91">
      <t>ヒツヨウ</t>
    </rPh>
    <rPh sb="121" eb="124">
      <t>セッキョクテキ</t>
    </rPh>
    <rPh sb="125" eb="127">
      <t>カンジャ</t>
    </rPh>
    <rPh sb="128" eb="130">
      <t>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</si>
</sst>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62.3</c:v>
                </c:pt>
                <c:pt idx="1">
                  <c:v>56.4</c:v>
                </c:pt>
                <c:pt idx="2">
                  <c:v>60.5</c:v>
                </c:pt>
                <c:pt idx="3">
                  <c:v>66.3</c:v>
                </c:pt>
                <c:pt idx="4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0-473F-8B64-B2DABF48B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70.400000000000006</c:v>
                </c:pt>
                <c:pt idx="1">
                  <c:v>65.8</c:v>
                </c:pt>
                <c:pt idx="2">
                  <c:v>65</c:v>
                </c:pt>
                <c:pt idx="3">
                  <c:v>63.3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0-473F-8B64-B2DABF48B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9509</c:v>
                </c:pt>
                <c:pt idx="1">
                  <c:v>9542</c:v>
                </c:pt>
                <c:pt idx="2">
                  <c:v>9642</c:v>
                </c:pt>
                <c:pt idx="3">
                  <c:v>9426</c:v>
                </c:pt>
                <c:pt idx="4">
                  <c:v>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0-4997-A015-CD9CC8708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10602</c:v>
                </c:pt>
                <c:pt idx="1">
                  <c:v>11234</c:v>
                </c:pt>
                <c:pt idx="2">
                  <c:v>11512</c:v>
                </c:pt>
                <c:pt idx="3">
                  <c:v>11831</c:v>
                </c:pt>
                <c:pt idx="4">
                  <c:v>11652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0-4997-A015-CD9CC8708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24183</c:v>
                </c:pt>
                <c:pt idx="1">
                  <c:v>25501</c:v>
                </c:pt>
                <c:pt idx="2">
                  <c:v>30010</c:v>
                </c:pt>
                <c:pt idx="3">
                  <c:v>36567</c:v>
                </c:pt>
                <c:pt idx="4">
                  <c:v>26181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F-43E1-8CC7-9B022BE9E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35788</c:v>
                </c:pt>
                <c:pt idx="1">
                  <c:v>37855</c:v>
                </c:pt>
                <c:pt idx="2">
                  <c:v>39289</c:v>
                </c:pt>
                <c:pt idx="3">
                  <c:v>40846</c:v>
                </c:pt>
                <c:pt idx="4">
                  <c:v>41075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F-43E1-8CC7-9B022BE9E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33.799999999999997</c:v>
                </c:pt>
                <c:pt idx="1">
                  <c:v>3.5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0-48B4-8408-C8A1EE83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120.5</c:v>
                </c:pt>
                <c:pt idx="1">
                  <c:v>124.2</c:v>
                </c:pt>
                <c:pt idx="2">
                  <c:v>121.6</c:v>
                </c:pt>
                <c:pt idx="3">
                  <c:v>118.9</c:v>
                </c:pt>
                <c:pt idx="4">
                  <c:v>121.9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0-48B4-8408-C8A1EE83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77.5</c:v>
                </c:pt>
                <c:pt idx="2">
                  <c:v>86.7</c:v>
                </c:pt>
                <c:pt idx="3">
                  <c:v>98.9</c:v>
                </c:pt>
                <c:pt idx="4">
                  <c:v>78.599999999999994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9-462D-8689-DD44A853F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80.599999999999994</c:v>
                </c:pt>
                <c:pt idx="1">
                  <c:v>77.099999999999994</c:v>
                </c:pt>
                <c:pt idx="2">
                  <c:v>78.599999999999994</c:v>
                </c:pt>
                <c:pt idx="3">
                  <c:v>78.099999999999994</c:v>
                </c:pt>
                <c:pt idx="4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9-462D-8689-DD44A853F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86.7</c:v>
                </c:pt>
                <c:pt idx="1">
                  <c:v>80.900000000000006</c:v>
                </c:pt>
                <c:pt idx="2">
                  <c:v>91.2</c:v>
                </c:pt>
                <c:pt idx="3">
                  <c:v>102.9</c:v>
                </c:pt>
                <c:pt idx="4">
                  <c:v>81.099999999999994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C-47B2-B795-5579C32DB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84.3</c:v>
                </c:pt>
                <c:pt idx="1">
                  <c:v>80.7</c:v>
                </c:pt>
                <c:pt idx="2">
                  <c:v>82.2</c:v>
                </c:pt>
                <c:pt idx="3">
                  <c:v>81.7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C-47B2-B795-5579C32DB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104</c:v>
                </c:pt>
                <c:pt idx="1">
                  <c:v>99.3</c:v>
                </c:pt>
                <c:pt idx="2">
                  <c:v>109.5</c:v>
                </c:pt>
                <c:pt idx="3">
                  <c:v>110.5</c:v>
                </c:pt>
                <c:pt idx="4">
                  <c:v>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7-4C0F-9047-C5D26E3D8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100.6</c:v>
                </c:pt>
                <c:pt idx="2">
                  <c:v>105.9</c:v>
                </c:pt>
                <c:pt idx="3">
                  <c:v>104.3</c:v>
                </c:pt>
                <c:pt idx="4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A7-4C0F-9047-C5D26E3D8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65.8</c:v>
                </c:pt>
                <c:pt idx="1">
                  <c:v>61.3</c:v>
                </c:pt>
                <c:pt idx="2">
                  <c:v>64.5</c:v>
                </c:pt>
                <c:pt idx="3">
                  <c:v>67.099999999999994</c:v>
                </c:pt>
                <c:pt idx="4">
                  <c:v>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B-4DCD-B3D5-00DBC484C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54.6</c:v>
                </c:pt>
                <c:pt idx="1">
                  <c:v>56.9</c:v>
                </c:pt>
                <c:pt idx="2">
                  <c:v>58.1</c:v>
                </c:pt>
                <c:pt idx="3">
                  <c:v>59.4</c:v>
                </c:pt>
                <c:pt idx="4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B-4DCD-B3D5-00DBC484C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88.7</c:v>
                </c:pt>
                <c:pt idx="1">
                  <c:v>65.7</c:v>
                </c:pt>
                <c:pt idx="2">
                  <c:v>73.5</c:v>
                </c:pt>
                <c:pt idx="3">
                  <c:v>77.599999999999994</c:v>
                </c:pt>
                <c:pt idx="4">
                  <c:v>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A-493F-B3BD-AFE3CF089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71.7</c:v>
                </c:pt>
                <c:pt idx="1">
                  <c:v>72.900000000000006</c:v>
                </c:pt>
                <c:pt idx="2">
                  <c:v>73.900000000000006</c:v>
                </c:pt>
                <c:pt idx="3">
                  <c:v>74.3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A-493F-B3BD-AFE3CF089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31731262</c:v>
                </c:pt>
                <c:pt idx="1">
                  <c:v>32844918</c:v>
                </c:pt>
                <c:pt idx="2">
                  <c:v>32808221</c:v>
                </c:pt>
                <c:pt idx="3">
                  <c:v>33062270</c:v>
                </c:pt>
                <c:pt idx="4">
                  <c:v>33798189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A-4D5A-BC97-CE74FD7DE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41891213</c:v>
                </c:pt>
                <c:pt idx="1">
                  <c:v>42806727</c:v>
                </c:pt>
                <c:pt idx="2">
                  <c:v>43530781</c:v>
                </c:pt>
                <c:pt idx="3">
                  <c:v>44196357</c:v>
                </c:pt>
                <c:pt idx="4">
                  <c:v>45484013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A-4D5A-BC97-CE74FD7DE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15.8</c:v>
                </c:pt>
                <c:pt idx="1">
                  <c:v>16.3</c:v>
                </c:pt>
                <c:pt idx="2">
                  <c:v>17.600000000000001</c:v>
                </c:pt>
                <c:pt idx="3">
                  <c:v>17.7</c:v>
                </c:pt>
                <c:pt idx="4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1-4D1A-9CA1-6522542C5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17.5</c:v>
                </c:pt>
                <c:pt idx="2">
                  <c:v>17.3</c:v>
                </c:pt>
                <c:pt idx="3">
                  <c:v>17.899999999999999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1-4D1A-9CA1-6522542C5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71.8</c:v>
                </c:pt>
                <c:pt idx="1">
                  <c:v>74.2</c:v>
                </c:pt>
                <c:pt idx="2">
                  <c:v>59.4</c:v>
                </c:pt>
                <c:pt idx="3">
                  <c:v>50.7</c:v>
                </c:pt>
                <c:pt idx="4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F-4A9E-8936-6BA0E5E90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68.5</c:v>
                </c:pt>
                <c:pt idx="2">
                  <c:v>67.099999999999994</c:v>
                </c:pt>
                <c:pt idx="3">
                  <c:v>66.900000000000006</c:v>
                </c:pt>
                <c:pt idx="4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1F-4A9E-8936-6BA0E5E90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IN64" zoomScaleNormal="100" zoomScaleSheetLayoutView="70" workbookViewId="0">
      <selection activeCell="NJ70" sqref="NJ70:NX84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4.109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2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2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65" t="str">
        <f>データ!H6</f>
        <v>山梨県北杜市　甲陽病院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2">
      <c r="A8" s="2"/>
      <c r="B8" s="78" t="str">
        <f>データ!K6</f>
        <v>当然財務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100床以上～200床未満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非設置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86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>
        <f>データ!AA6</f>
        <v>32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2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2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17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-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透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感 輪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>
        <f>データ!AD6</f>
        <v>4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122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2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81">
        <f>データ!U6</f>
        <v>45533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8220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第２種該当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-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１０：１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58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>
        <f>データ!AG6</f>
        <v>32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90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2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8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2">
      <c r="A16" s="10"/>
      <c r="B16" s="5"/>
      <c r="C16" s="6"/>
      <c r="D16" s="6"/>
      <c r="E16" s="6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6"/>
      <c r="NF16" s="6"/>
      <c r="NG16" s="6"/>
      <c r="NH16" s="7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2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192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104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99.3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109.5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110.5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92.8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86.7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80.900000000000006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91.2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102.9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81.099999999999994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83.2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77.5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86.7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98.9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78.599999999999994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62.3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56.4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60.5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66.3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61.4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96.9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100.6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105.9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104.3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96.3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84.3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80.7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82.2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81.7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81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80.599999999999994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77.099999999999994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78.599999999999994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78.099999999999994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77.5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70.400000000000006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65.8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65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63.3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64.7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193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191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24183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25501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30010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36567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26181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9509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9542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9642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9426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9547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71.8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74.2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59.4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50.7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72.8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15.8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16.3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17.600000000000001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17.7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17.2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35788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37855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39289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40846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41075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10602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11234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11512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11831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11652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63.3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68.5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67.099999999999994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66.900000000000006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68.099999999999994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17.5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17.5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17.3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17.899999999999999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18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  <c r="OC56" s="16" t="s">
        <v>86</v>
      </c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5"/>
      <c r="CT62" s="6"/>
      <c r="CU62" s="6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194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2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33.799999999999997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3.5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0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65.8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61.3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64.5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67.099999999999994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67.8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88.7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65.7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73.5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77.599999999999994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76.3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31731262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32844918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32808221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33062270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33798189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2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120.5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124.2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121.6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118.9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121.9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54.6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56.9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58.1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59.4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59.1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71.7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72.900000000000006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73.900000000000006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74.3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72.2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41891213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42806727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43530781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44196357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45484013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2">
      <c r="B85" s="146" t="s">
        <v>89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D/QULLoAeWUQmP6gAqArF4kQFhvEYuA3mSYSzUjc9JUtuotjeHWxnZN9SJ9fha6dd1dMiSdIduZEXtoSjWryEw==" saltValue="Ga2838tEsTaqztNbCGi6GQ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46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65" width="11.88671875" customWidth="1"/>
    <col min="166" max="166" width="10.88671875" customWidth="1"/>
  </cols>
  <sheetData>
    <row r="1" spans="1:166" x14ac:dyDescent="0.2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2" customHeight="1" x14ac:dyDescent="0.2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111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112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113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114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115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116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117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118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119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120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121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122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2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158</v>
      </c>
      <c r="AU5" s="49" t="s">
        <v>148</v>
      </c>
      <c r="AV5" s="49" t="s">
        <v>149</v>
      </c>
      <c r="AW5" s="49" t="s">
        <v>150</v>
      </c>
      <c r="AX5" s="49" t="s">
        <v>159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160</v>
      </c>
      <c r="BF5" s="49" t="s">
        <v>161</v>
      </c>
      <c r="BG5" s="49" t="s">
        <v>162</v>
      </c>
      <c r="BH5" s="49" t="s">
        <v>163</v>
      </c>
      <c r="BI5" s="49" t="s">
        <v>159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147</v>
      </c>
      <c r="BQ5" s="49" t="s">
        <v>164</v>
      </c>
      <c r="BR5" s="49" t="s">
        <v>165</v>
      </c>
      <c r="BS5" s="49" t="s">
        <v>150</v>
      </c>
      <c r="BT5" s="49" t="s">
        <v>159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160</v>
      </c>
      <c r="CB5" s="49" t="s">
        <v>148</v>
      </c>
      <c r="CC5" s="49" t="s">
        <v>165</v>
      </c>
      <c r="CD5" s="49" t="s">
        <v>166</v>
      </c>
      <c r="CE5" s="49" t="s">
        <v>151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160</v>
      </c>
      <c r="CM5" s="49" t="s">
        <v>164</v>
      </c>
      <c r="CN5" s="49" t="s">
        <v>165</v>
      </c>
      <c r="CO5" s="49" t="s">
        <v>167</v>
      </c>
      <c r="CP5" s="49" t="s">
        <v>151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158</v>
      </c>
      <c r="CX5" s="49" t="s">
        <v>161</v>
      </c>
      <c r="CY5" s="49" t="s">
        <v>149</v>
      </c>
      <c r="CZ5" s="49" t="s">
        <v>163</v>
      </c>
      <c r="DA5" s="49" t="s">
        <v>151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158</v>
      </c>
      <c r="DI5" s="49" t="s">
        <v>148</v>
      </c>
      <c r="DJ5" s="49" t="s">
        <v>162</v>
      </c>
      <c r="DK5" s="49" t="s">
        <v>167</v>
      </c>
      <c r="DL5" s="49" t="s">
        <v>168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160</v>
      </c>
      <c r="DT5" s="49" t="s">
        <v>148</v>
      </c>
      <c r="DU5" s="49" t="s">
        <v>165</v>
      </c>
      <c r="DV5" s="49" t="s">
        <v>163</v>
      </c>
      <c r="DW5" s="49" t="s">
        <v>151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158</v>
      </c>
      <c r="EE5" s="49" t="s">
        <v>148</v>
      </c>
      <c r="EF5" s="49" t="s">
        <v>149</v>
      </c>
      <c r="EG5" s="49" t="s">
        <v>163</v>
      </c>
      <c r="EH5" s="49" t="s">
        <v>159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160</v>
      </c>
      <c r="EP5" s="49" t="s">
        <v>161</v>
      </c>
      <c r="EQ5" s="49" t="s">
        <v>162</v>
      </c>
      <c r="ER5" s="49" t="s">
        <v>163</v>
      </c>
      <c r="ES5" s="49" t="s">
        <v>159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169</v>
      </c>
      <c r="EZ5" s="49" t="s">
        <v>158</v>
      </c>
      <c r="FA5" s="49" t="s">
        <v>161</v>
      </c>
      <c r="FB5" s="49" t="s">
        <v>170</v>
      </c>
      <c r="FC5" s="49" t="s">
        <v>167</v>
      </c>
      <c r="FD5" s="49" t="s">
        <v>151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 x14ac:dyDescent="0.2">
      <c r="A6" s="35" t="s">
        <v>171</v>
      </c>
      <c r="B6" s="50">
        <f>B8</f>
        <v>2023</v>
      </c>
      <c r="C6" s="50">
        <f t="shared" ref="C6:M6" si="2">C8</f>
        <v>192091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52" t="str">
        <f>IF(H8&lt;&gt;I8,H8,"")&amp;IF(I8&lt;&gt;J8,I8,"")&amp;"　"&amp;J8</f>
        <v>山梨県北杜市　甲陽病院</v>
      </c>
      <c r="I6" s="153"/>
      <c r="J6" s="154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17</v>
      </c>
      <c r="R6" s="50" t="str">
        <f t="shared" si="3"/>
        <v>-</v>
      </c>
      <c r="S6" s="50" t="str">
        <f t="shared" si="3"/>
        <v>透 訓</v>
      </c>
      <c r="T6" s="50" t="str">
        <f t="shared" si="3"/>
        <v>救 感 輪</v>
      </c>
      <c r="U6" s="51">
        <f>U8</f>
        <v>45533</v>
      </c>
      <c r="V6" s="51">
        <f>V8</f>
        <v>8220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86</v>
      </c>
      <c r="AA6" s="51">
        <f t="shared" si="3"/>
        <v>32</v>
      </c>
      <c r="AB6" s="51" t="str">
        <f t="shared" si="3"/>
        <v>-</v>
      </c>
      <c r="AC6" s="51" t="str">
        <f t="shared" si="3"/>
        <v>-</v>
      </c>
      <c r="AD6" s="51">
        <f t="shared" si="3"/>
        <v>4</v>
      </c>
      <c r="AE6" s="51">
        <f t="shared" si="3"/>
        <v>122</v>
      </c>
      <c r="AF6" s="51">
        <f t="shared" si="3"/>
        <v>58</v>
      </c>
      <c r="AG6" s="51">
        <f t="shared" si="3"/>
        <v>32</v>
      </c>
      <c r="AH6" s="51">
        <f t="shared" si="3"/>
        <v>90</v>
      </c>
      <c r="AI6" s="52">
        <f>IF(AI8="-",NA(),AI8)</f>
        <v>104</v>
      </c>
      <c r="AJ6" s="52">
        <f t="shared" ref="AJ6:AR6" si="5">IF(AJ8="-",NA(),AJ8)</f>
        <v>99.3</v>
      </c>
      <c r="AK6" s="52">
        <f t="shared" si="5"/>
        <v>109.5</v>
      </c>
      <c r="AL6" s="52">
        <f t="shared" si="5"/>
        <v>110.5</v>
      </c>
      <c r="AM6" s="52">
        <f t="shared" si="5"/>
        <v>92.8</v>
      </c>
      <c r="AN6" s="52">
        <f t="shared" si="5"/>
        <v>96.9</v>
      </c>
      <c r="AO6" s="52">
        <f t="shared" si="5"/>
        <v>100.6</v>
      </c>
      <c r="AP6" s="52">
        <f t="shared" si="5"/>
        <v>105.9</v>
      </c>
      <c r="AQ6" s="52">
        <f t="shared" si="5"/>
        <v>104.3</v>
      </c>
      <c r="AR6" s="52">
        <f t="shared" si="5"/>
        <v>96.3</v>
      </c>
      <c r="AS6" s="52" t="str">
        <f>IF(AS8="-","【-】","【"&amp;SUBSTITUTE(TEXT(AS8,"#,##0.0"),"-","△")&amp;"】")</f>
        <v>【96.6】</v>
      </c>
      <c r="AT6" s="52">
        <f>IF(AT8="-",NA(),AT8)</f>
        <v>86.7</v>
      </c>
      <c r="AU6" s="52">
        <f t="shared" ref="AU6:BC6" si="6">IF(AU8="-",NA(),AU8)</f>
        <v>80.900000000000006</v>
      </c>
      <c r="AV6" s="52">
        <f t="shared" si="6"/>
        <v>91.2</v>
      </c>
      <c r="AW6" s="52">
        <f t="shared" si="6"/>
        <v>102.9</v>
      </c>
      <c r="AX6" s="52">
        <f t="shared" si="6"/>
        <v>81.099999999999994</v>
      </c>
      <c r="AY6" s="52">
        <f t="shared" si="6"/>
        <v>84.3</v>
      </c>
      <c r="AZ6" s="52">
        <f t="shared" si="6"/>
        <v>80.7</v>
      </c>
      <c r="BA6" s="52">
        <f t="shared" si="6"/>
        <v>82.2</v>
      </c>
      <c r="BB6" s="52">
        <f t="shared" si="6"/>
        <v>81.7</v>
      </c>
      <c r="BC6" s="52">
        <f t="shared" si="6"/>
        <v>81</v>
      </c>
      <c r="BD6" s="52" t="str">
        <f>IF(BD8="-","【-】","【"&amp;SUBSTITUTE(TEXT(BD8,"#,##0.0"),"-","△")&amp;"】")</f>
        <v>【86.6】</v>
      </c>
      <c r="BE6" s="52">
        <f>IF(BE8="-",NA(),BE8)</f>
        <v>83.2</v>
      </c>
      <c r="BF6" s="52">
        <f t="shared" ref="BF6:BN6" si="7">IF(BF8="-",NA(),BF8)</f>
        <v>77.5</v>
      </c>
      <c r="BG6" s="52">
        <f t="shared" si="7"/>
        <v>86.7</v>
      </c>
      <c r="BH6" s="52">
        <f t="shared" si="7"/>
        <v>98.9</v>
      </c>
      <c r="BI6" s="52">
        <f t="shared" si="7"/>
        <v>78.599999999999994</v>
      </c>
      <c r="BJ6" s="52">
        <f t="shared" si="7"/>
        <v>80.599999999999994</v>
      </c>
      <c r="BK6" s="52">
        <f t="shared" si="7"/>
        <v>77.099999999999994</v>
      </c>
      <c r="BL6" s="52">
        <f t="shared" si="7"/>
        <v>78.599999999999994</v>
      </c>
      <c r="BM6" s="52">
        <f t="shared" si="7"/>
        <v>78.099999999999994</v>
      </c>
      <c r="BN6" s="52">
        <f t="shared" si="7"/>
        <v>77.5</v>
      </c>
      <c r="BO6" s="52" t="str">
        <f>IF(BO8="-","【-】","【"&amp;SUBSTITUTE(TEXT(BO8,"#,##0.0"),"-","△")&amp;"】")</f>
        <v>【83.9】</v>
      </c>
      <c r="BP6" s="52">
        <f>IF(BP8="-",NA(),BP8)</f>
        <v>62.3</v>
      </c>
      <c r="BQ6" s="52">
        <f t="shared" ref="BQ6:BY6" si="8">IF(BQ8="-",NA(),BQ8)</f>
        <v>56.4</v>
      </c>
      <c r="BR6" s="52">
        <f t="shared" si="8"/>
        <v>60.5</v>
      </c>
      <c r="BS6" s="52">
        <f t="shared" si="8"/>
        <v>66.3</v>
      </c>
      <c r="BT6" s="52">
        <f t="shared" si="8"/>
        <v>61.4</v>
      </c>
      <c r="BU6" s="52">
        <f t="shared" si="8"/>
        <v>70.400000000000006</v>
      </c>
      <c r="BV6" s="52">
        <f t="shared" si="8"/>
        <v>65.8</v>
      </c>
      <c r="BW6" s="52">
        <f t="shared" si="8"/>
        <v>65</v>
      </c>
      <c r="BX6" s="52">
        <f t="shared" si="8"/>
        <v>63.3</v>
      </c>
      <c r="BY6" s="52">
        <f t="shared" si="8"/>
        <v>64.7</v>
      </c>
      <c r="BZ6" s="52" t="str">
        <f>IF(BZ8="-","【-】","【"&amp;SUBSTITUTE(TEXT(BZ8,"#,##0.0"),"-","△")&amp;"】")</f>
        <v>【68.7】</v>
      </c>
      <c r="CA6" s="53">
        <f>IF(CA8="-",NA(),CA8)</f>
        <v>24183</v>
      </c>
      <c r="CB6" s="53">
        <f t="shared" ref="CB6:CJ6" si="9">IF(CB8="-",NA(),CB8)</f>
        <v>25501</v>
      </c>
      <c r="CC6" s="53">
        <f t="shared" si="9"/>
        <v>30010</v>
      </c>
      <c r="CD6" s="53">
        <f t="shared" si="9"/>
        <v>36567</v>
      </c>
      <c r="CE6" s="53">
        <f t="shared" si="9"/>
        <v>26181</v>
      </c>
      <c r="CF6" s="53">
        <f t="shared" si="9"/>
        <v>35788</v>
      </c>
      <c r="CG6" s="53">
        <f t="shared" si="9"/>
        <v>37855</v>
      </c>
      <c r="CH6" s="53">
        <f t="shared" si="9"/>
        <v>39289</v>
      </c>
      <c r="CI6" s="53">
        <f t="shared" si="9"/>
        <v>40846</v>
      </c>
      <c r="CJ6" s="53">
        <f t="shared" si="9"/>
        <v>41075</v>
      </c>
      <c r="CK6" s="52" t="str">
        <f>IF(CK8="-","【-】","【"&amp;SUBSTITUTE(TEXT(CK8,"#,##0"),"-","△")&amp;"】")</f>
        <v>【62,428】</v>
      </c>
      <c r="CL6" s="53">
        <f>IF(CL8="-",NA(),CL8)</f>
        <v>9509</v>
      </c>
      <c r="CM6" s="53">
        <f t="shared" ref="CM6:CU6" si="10">IF(CM8="-",NA(),CM8)</f>
        <v>9542</v>
      </c>
      <c r="CN6" s="53">
        <f t="shared" si="10"/>
        <v>9642</v>
      </c>
      <c r="CO6" s="53">
        <f t="shared" si="10"/>
        <v>9426</v>
      </c>
      <c r="CP6" s="53">
        <f t="shared" si="10"/>
        <v>9547</v>
      </c>
      <c r="CQ6" s="53">
        <f t="shared" si="10"/>
        <v>10602</v>
      </c>
      <c r="CR6" s="53">
        <f t="shared" si="10"/>
        <v>11234</v>
      </c>
      <c r="CS6" s="53">
        <f t="shared" si="10"/>
        <v>11512</v>
      </c>
      <c r="CT6" s="53">
        <f t="shared" si="10"/>
        <v>11831</v>
      </c>
      <c r="CU6" s="53">
        <f t="shared" si="10"/>
        <v>11652</v>
      </c>
      <c r="CV6" s="52" t="str">
        <f>IF(CV8="-","【-】","【"&amp;SUBSTITUTE(TEXT(CV8,"#,##0"),"-","△")&amp;"】")</f>
        <v>【18,236】</v>
      </c>
      <c r="CW6" s="52">
        <f>IF(CW8="-",NA(),CW8)</f>
        <v>71.8</v>
      </c>
      <c r="CX6" s="52">
        <f t="shared" ref="CX6:DF6" si="11">IF(CX8="-",NA(),CX8)</f>
        <v>74.2</v>
      </c>
      <c r="CY6" s="52">
        <f t="shared" si="11"/>
        <v>59.4</v>
      </c>
      <c r="CZ6" s="52">
        <f t="shared" si="11"/>
        <v>50.7</v>
      </c>
      <c r="DA6" s="52">
        <f t="shared" si="11"/>
        <v>72.8</v>
      </c>
      <c r="DB6" s="52">
        <f t="shared" si="11"/>
        <v>63.3</v>
      </c>
      <c r="DC6" s="52">
        <f t="shared" si="11"/>
        <v>68.5</v>
      </c>
      <c r="DD6" s="52">
        <f t="shared" si="11"/>
        <v>67.099999999999994</v>
      </c>
      <c r="DE6" s="52">
        <f t="shared" si="11"/>
        <v>66.900000000000006</v>
      </c>
      <c r="DF6" s="52">
        <f t="shared" si="11"/>
        <v>68.099999999999994</v>
      </c>
      <c r="DG6" s="52" t="str">
        <f>IF(DG8="-","【-】","【"&amp;SUBSTITUTE(TEXT(DG8,"#,##0.0"),"-","△")&amp;"】")</f>
        <v>【56.1】</v>
      </c>
      <c r="DH6" s="52">
        <f>IF(DH8="-",NA(),DH8)</f>
        <v>15.8</v>
      </c>
      <c r="DI6" s="52">
        <f t="shared" ref="DI6:DQ6" si="12">IF(DI8="-",NA(),DI8)</f>
        <v>16.3</v>
      </c>
      <c r="DJ6" s="52">
        <f t="shared" si="12"/>
        <v>17.600000000000001</v>
      </c>
      <c r="DK6" s="52">
        <f t="shared" si="12"/>
        <v>17.7</v>
      </c>
      <c r="DL6" s="52">
        <f t="shared" si="12"/>
        <v>17.2</v>
      </c>
      <c r="DM6" s="52">
        <f t="shared" si="12"/>
        <v>17.5</v>
      </c>
      <c r="DN6" s="52">
        <f t="shared" si="12"/>
        <v>17.5</v>
      </c>
      <c r="DO6" s="52">
        <f t="shared" si="12"/>
        <v>17.3</v>
      </c>
      <c r="DP6" s="52">
        <f t="shared" si="12"/>
        <v>17.899999999999999</v>
      </c>
      <c r="DQ6" s="52">
        <f t="shared" si="12"/>
        <v>18</v>
      </c>
      <c r="DR6" s="52" t="str">
        <f>IF(DR8="-","【-】","【"&amp;SUBSTITUTE(TEXT(DR8,"#,##0.0"),"-","△")&amp;"】")</f>
        <v>【26.4】</v>
      </c>
      <c r="DS6" s="52">
        <f>IF(DS8="-",NA(),DS8)</f>
        <v>33.799999999999997</v>
      </c>
      <c r="DT6" s="52">
        <f t="shared" ref="DT6:EB6" si="13">IF(DT8="-",NA(),DT8)</f>
        <v>3.5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120.5</v>
      </c>
      <c r="DY6" s="52">
        <f t="shared" si="13"/>
        <v>124.2</v>
      </c>
      <c r="DZ6" s="52">
        <f t="shared" si="13"/>
        <v>121.6</v>
      </c>
      <c r="EA6" s="52">
        <f t="shared" si="13"/>
        <v>118.9</v>
      </c>
      <c r="EB6" s="52">
        <f t="shared" si="13"/>
        <v>121.9</v>
      </c>
      <c r="EC6" s="52" t="str">
        <f>IF(EC8="-","【-】","【"&amp;SUBSTITUTE(TEXT(EC8,"#,##0.0"),"-","△")&amp;"】")</f>
        <v>【54.5】</v>
      </c>
      <c r="ED6" s="52">
        <f>IF(ED8="-",NA(),ED8)</f>
        <v>65.8</v>
      </c>
      <c r="EE6" s="52">
        <f t="shared" ref="EE6:EM6" si="14">IF(EE8="-",NA(),EE8)</f>
        <v>61.3</v>
      </c>
      <c r="EF6" s="52">
        <f t="shared" si="14"/>
        <v>64.5</v>
      </c>
      <c r="EG6" s="52">
        <f t="shared" si="14"/>
        <v>67.099999999999994</v>
      </c>
      <c r="EH6" s="52">
        <f t="shared" si="14"/>
        <v>67.8</v>
      </c>
      <c r="EI6" s="52">
        <f t="shared" si="14"/>
        <v>54.6</v>
      </c>
      <c r="EJ6" s="52">
        <f t="shared" si="14"/>
        <v>56.9</v>
      </c>
      <c r="EK6" s="52">
        <f t="shared" si="14"/>
        <v>58.1</v>
      </c>
      <c r="EL6" s="52">
        <f t="shared" si="14"/>
        <v>59.4</v>
      </c>
      <c r="EM6" s="52">
        <f t="shared" si="14"/>
        <v>59.1</v>
      </c>
      <c r="EN6" s="52" t="str">
        <f>IF(EN8="-","【-】","【"&amp;SUBSTITUTE(TEXT(EN8,"#,##0.0"),"-","△")&amp;"】")</f>
        <v>【57.0】</v>
      </c>
      <c r="EO6" s="52">
        <f>IF(EO8="-",NA(),EO8)</f>
        <v>88.7</v>
      </c>
      <c r="EP6" s="52">
        <f t="shared" ref="EP6:EX6" si="15">IF(EP8="-",NA(),EP8)</f>
        <v>65.7</v>
      </c>
      <c r="EQ6" s="52">
        <f t="shared" si="15"/>
        <v>73.5</v>
      </c>
      <c r="ER6" s="52">
        <f t="shared" si="15"/>
        <v>77.599999999999994</v>
      </c>
      <c r="ES6" s="52">
        <f t="shared" si="15"/>
        <v>76.3</v>
      </c>
      <c r="ET6" s="52">
        <f t="shared" si="15"/>
        <v>71.7</v>
      </c>
      <c r="EU6" s="52">
        <f t="shared" si="15"/>
        <v>72.900000000000006</v>
      </c>
      <c r="EV6" s="52">
        <f t="shared" si="15"/>
        <v>73.900000000000006</v>
      </c>
      <c r="EW6" s="52">
        <f t="shared" si="15"/>
        <v>74.3</v>
      </c>
      <c r="EX6" s="52">
        <f t="shared" si="15"/>
        <v>72.2</v>
      </c>
      <c r="EY6" s="52" t="str">
        <f>IF(EY8="-","【-】","【"&amp;SUBSTITUTE(TEXT(EY8,"#,##0.0"),"-","△")&amp;"】")</f>
        <v>【70.4】</v>
      </c>
      <c r="EZ6" s="53">
        <f>IF(EZ8="-",NA(),EZ8)</f>
        <v>31731262</v>
      </c>
      <c r="FA6" s="53">
        <f t="shared" ref="FA6:FI6" si="16">IF(FA8="-",NA(),FA8)</f>
        <v>32844918</v>
      </c>
      <c r="FB6" s="53">
        <f t="shared" si="16"/>
        <v>32808221</v>
      </c>
      <c r="FC6" s="53">
        <f t="shared" si="16"/>
        <v>33062270</v>
      </c>
      <c r="FD6" s="53">
        <f t="shared" si="16"/>
        <v>33798189</v>
      </c>
      <c r="FE6" s="53">
        <f t="shared" si="16"/>
        <v>41891213</v>
      </c>
      <c r="FF6" s="53">
        <f t="shared" si="16"/>
        <v>42806727</v>
      </c>
      <c r="FG6" s="53">
        <f t="shared" si="16"/>
        <v>43530781</v>
      </c>
      <c r="FH6" s="53">
        <f t="shared" si="16"/>
        <v>44196357</v>
      </c>
      <c r="FI6" s="53">
        <f t="shared" si="16"/>
        <v>45484013</v>
      </c>
      <c r="FJ6" s="53" t="str">
        <f>IF(FJ8="-","【-】","【"&amp;SUBSTITUTE(TEXT(FJ8,"#,##0"),"-","△")&amp;"】")</f>
        <v>【50,999,060】</v>
      </c>
    </row>
    <row r="7" spans="1:166" s="54" customFormat="1" x14ac:dyDescent="0.2">
      <c r="A7" s="35" t="s">
        <v>172</v>
      </c>
      <c r="B7" s="50">
        <f t="shared" ref="B7:AH7" si="17">B8</f>
        <v>2023</v>
      </c>
      <c r="C7" s="50">
        <f t="shared" si="17"/>
        <v>192091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非設置</v>
      </c>
      <c r="P7" s="50" t="str">
        <f>P8</f>
        <v>直営</v>
      </c>
      <c r="Q7" s="51">
        <f t="shared" si="17"/>
        <v>17</v>
      </c>
      <c r="R7" s="50" t="str">
        <f t="shared" si="17"/>
        <v>-</v>
      </c>
      <c r="S7" s="50" t="str">
        <f t="shared" si="17"/>
        <v>透 訓</v>
      </c>
      <c r="T7" s="50" t="str">
        <f t="shared" si="17"/>
        <v>救 感 輪</v>
      </c>
      <c r="U7" s="51">
        <f>U8</f>
        <v>45533</v>
      </c>
      <c r="V7" s="51">
        <f>V8</f>
        <v>8220</v>
      </c>
      <c r="W7" s="50" t="str">
        <f>W8</f>
        <v>第２種該当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86</v>
      </c>
      <c r="AA7" s="51">
        <f t="shared" si="17"/>
        <v>32</v>
      </c>
      <c r="AB7" s="51" t="str">
        <f t="shared" si="17"/>
        <v>-</v>
      </c>
      <c r="AC7" s="51" t="str">
        <f t="shared" si="17"/>
        <v>-</v>
      </c>
      <c r="AD7" s="51">
        <f t="shared" si="17"/>
        <v>4</v>
      </c>
      <c r="AE7" s="51">
        <f t="shared" si="17"/>
        <v>122</v>
      </c>
      <c r="AF7" s="51">
        <f t="shared" si="17"/>
        <v>58</v>
      </c>
      <c r="AG7" s="51">
        <f t="shared" si="17"/>
        <v>32</v>
      </c>
      <c r="AH7" s="51">
        <f t="shared" si="17"/>
        <v>90</v>
      </c>
      <c r="AI7" s="52">
        <f>AI8</f>
        <v>104</v>
      </c>
      <c r="AJ7" s="52">
        <f t="shared" ref="AJ7:AR7" si="18">AJ8</f>
        <v>99.3</v>
      </c>
      <c r="AK7" s="52">
        <f t="shared" si="18"/>
        <v>109.5</v>
      </c>
      <c r="AL7" s="52">
        <f t="shared" si="18"/>
        <v>110.5</v>
      </c>
      <c r="AM7" s="52">
        <f t="shared" si="18"/>
        <v>92.8</v>
      </c>
      <c r="AN7" s="52">
        <f t="shared" si="18"/>
        <v>96.9</v>
      </c>
      <c r="AO7" s="52">
        <f t="shared" si="18"/>
        <v>100.6</v>
      </c>
      <c r="AP7" s="52">
        <f t="shared" si="18"/>
        <v>105.9</v>
      </c>
      <c r="AQ7" s="52">
        <f t="shared" si="18"/>
        <v>104.3</v>
      </c>
      <c r="AR7" s="52">
        <f t="shared" si="18"/>
        <v>96.3</v>
      </c>
      <c r="AS7" s="52"/>
      <c r="AT7" s="52">
        <f>AT8</f>
        <v>86.7</v>
      </c>
      <c r="AU7" s="52">
        <f t="shared" ref="AU7:BC7" si="19">AU8</f>
        <v>80.900000000000006</v>
      </c>
      <c r="AV7" s="52">
        <f t="shared" si="19"/>
        <v>91.2</v>
      </c>
      <c r="AW7" s="52">
        <f t="shared" si="19"/>
        <v>102.9</v>
      </c>
      <c r="AX7" s="52">
        <f t="shared" si="19"/>
        <v>81.099999999999994</v>
      </c>
      <c r="AY7" s="52">
        <f t="shared" si="19"/>
        <v>84.3</v>
      </c>
      <c r="AZ7" s="52">
        <f t="shared" si="19"/>
        <v>80.7</v>
      </c>
      <c r="BA7" s="52">
        <f t="shared" si="19"/>
        <v>82.2</v>
      </c>
      <c r="BB7" s="52">
        <f t="shared" si="19"/>
        <v>81.7</v>
      </c>
      <c r="BC7" s="52">
        <f t="shared" si="19"/>
        <v>81</v>
      </c>
      <c r="BD7" s="52"/>
      <c r="BE7" s="52">
        <f>BE8</f>
        <v>83.2</v>
      </c>
      <c r="BF7" s="52">
        <f t="shared" ref="BF7:BN7" si="20">BF8</f>
        <v>77.5</v>
      </c>
      <c r="BG7" s="52">
        <f t="shared" si="20"/>
        <v>86.7</v>
      </c>
      <c r="BH7" s="52">
        <f t="shared" si="20"/>
        <v>98.9</v>
      </c>
      <c r="BI7" s="52">
        <f t="shared" si="20"/>
        <v>78.599999999999994</v>
      </c>
      <c r="BJ7" s="52">
        <f t="shared" si="20"/>
        <v>80.599999999999994</v>
      </c>
      <c r="BK7" s="52">
        <f t="shared" si="20"/>
        <v>77.099999999999994</v>
      </c>
      <c r="BL7" s="52">
        <f t="shared" si="20"/>
        <v>78.599999999999994</v>
      </c>
      <c r="BM7" s="52">
        <f t="shared" si="20"/>
        <v>78.099999999999994</v>
      </c>
      <c r="BN7" s="52">
        <f t="shared" si="20"/>
        <v>77.5</v>
      </c>
      <c r="BO7" s="52"/>
      <c r="BP7" s="52">
        <f>BP8</f>
        <v>62.3</v>
      </c>
      <c r="BQ7" s="52">
        <f t="shared" ref="BQ7:BY7" si="21">BQ8</f>
        <v>56.4</v>
      </c>
      <c r="BR7" s="52">
        <f t="shared" si="21"/>
        <v>60.5</v>
      </c>
      <c r="BS7" s="52">
        <f t="shared" si="21"/>
        <v>66.3</v>
      </c>
      <c r="BT7" s="52">
        <f t="shared" si="21"/>
        <v>61.4</v>
      </c>
      <c r="BU7" s="52">
        <f t="shared" si="21"/>
        <v>70.400000000000006</v>
      </c>
      <c r="BV7" s="52">
        <f t="shared" si="21"/>
        <v>65.8</v>
      </c>
      <c r="BW7" s="52">
        <f t="shared" si="21"/>
        <v>65</v>
      </c>
      <c r="BX7" s="52">
        <f t="shared" si="21"/>
        <v>63.3</v>
      </c>
      <c r="BY7" s="52">
        <f t="shared" si="21"/>
        <v>64.7</v>
      </c>
      <c r="BZ7" s="52"/>
      <c r="CA7" s="53">
        <f>CA8</f>
        <v>24183</v>
      </c>
      <c r="CB7" s="53">
        <f t="shared" ref="CB7:CJ7" si="22">CB8</f>
        <v>25501</v>
      </c>
      <c r="CC7" s="53">
        <f t="shared" si="22"/>
        <v>30010</v>
      </c>
      <c r="CD7" s="53">
        <f t="shared" si="22"/>
        <v>36567</v>
      </c>
      <c r="CE7" s="53">
        <f t="shared" si="22"/>
        <v>26181</v>
      </c>
      <c r="CF7" s="53">
        <f t="shared" si="22"/>
        <v>35788</v>
      </c>
      <c r="CG7" s="53">
        <f t="shared" si="22"/>
        <v>37855</v>
      </c>
      <c r="CH7" s="53">
        <f t="shared" si="22"/>
        <v>39289</v>
      </c>
      <c r="CI7" s="53">
        <f t="shared" si="22"/>
        <v>40846</v>
      </c>
      <c r="CJ7" s="53">
        <f t="shared" si="22"/>
        <v>41075</v>
      </c>
      <c r="CK7" s="52"/>
      <c r="CL7" s="53">
        <f>CL8</f>
        <v>9509</v>
      </c>
      <c r="CM7" s="53">
        <f t="shared" ref="CM7:CU7" si="23">CM8</f>
        <v>9542</v>
      </c>
      <c r="CN7" s="53">
        <f t="shared" si="23"/>
        <v>9642</v>
      </c>
      <c r="CO7" s="53">
        <f t="shared" si="23"/>
        <v>9426</v>
      </c>
      <c r="CP7" s="53">
        <f t="shared" si="23"/>
        <v>9547</v>
      </c>
      <c r="CQ7" s="53">
        <f t="shared" si="23"/>
        <v>10602</v>
      </c>
      <c r="CR7" s="53">
        <f t="shared" si="23"/>
        <v>11234</v>
      </c>
      <c r="CS7" s="53">
        <f t="shared" si="23"/>
        <v>11512</v>
      </c>
      <c r="CT7" s="53">
        <f t="shared" si="23"/>
        <v>11831</v>
      </c>
      <c r="CU7" s="53">
        <f t="shared" si="23"/>
        <v>11652</v>
      </c>
      <c r="CV7" s="52"/>
      <c r="CW7" s="52">
        <f>CW8</f>
        <v>71.8</v>
      </c>
      <c r="CX7" s="52">
        <f t="shared" ref="CX7:DF7" si="24">CX8</f>
        <v>74.2</v>
      </c>
      <c r="CY7" s="52">
        <f t="shared" si="24"/>
        <v>59.4</v>
      </c>
      <c r="CZ7" s="52">
        <f t="shared" si="24"/>
        <v>50.7</v>
      </c>
      <c r="DA7" s="52">
        <f t="shared" si="24"/>
        <v>72.8</v>
      </c>
      <c r="DB7" s="52">
        <f t="shared" si="24"/>
        <v>63.3</v>
      </c>
      <c r="DC7" s="52">
        <f t="shared" si="24"/>
        <v>68.5</v>
      </c>
      <c r="DD7" s="52">
        <f t="shared" si="24"/>
        <v>67.099999999999994</v>
      </c>
      <c r="DE7" s="52">
        <f t="shared" si="24"/>
        <v>66.900000000000006</v>
      </c>
      <c r="DF7" s="52">
        <f t="shared" si="24"/>
        <v>68.099999999999994</v>
      </c>
      <c r="DG7" s="52"/>
      <c r="DH7" s="52">
        <f>DH8</f>
        <v>15.8</v>
      </c>
      <c r="DI7" s="52">
        <f t="shared" ref="DI7:DQ7" si="25">DI8</f>
        <v>16.3</v>
      </c>
      <c r="DJ7" s="52">
        <f t="shared" si="25"/>
        <v>17.600000000000001</v>
      </c>
      <c r="DK7" s="52">
        <f t="shared" si="25"/>
        <v>17.7</v>
      </c>
      <c r="DL7" s="52">
        <f t="shared" si="25"/>
        <v>17.2</v>
      </c>
      <c r="DM7" s="52">
        <f t="shared" si="25"/>
        <v>17.5</v>
      </c>
      <c r="DN7" s="52">
        <f t="shared" si="25"/>
        <v>17.5</v>
      </c>
      <c r="DO7" s="52">
        <f t="shared" si="25"/>
        <v>17.3</v>
      </c>
      <c r="DP7" s="52">
        <f t="shared" si="25"/>
        <v>17.899999999999999</v>
      </c>
      <c r="DQ7" s="52">
        <f t="shared" si="25"/>
        <v>18</v>
      </c>
      <c r="DR7" s="52"/>
      <c r="DS7" s="52">
        <f>DS8</f>
        <v>33.799999999999997</v>
      </c>
      <c r="DT7" s="52">
        <f t="shared" ref="DT7:EB7" si="26">DT8</f>
        <v>3.5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120.5</v>
      </c>
      <c r="DY7" s="52">
        <f t="shared" si="26"/>
        <v>124.2</v>
      </c>
      <c r="DZ7" s="52">
        <f t="shared" si="26"/>
        <v>121.6</v>
      </c>
      <c r="EA7" s="52">
        <f t="shared" si="26"/>
        <v>118.9</v>
      </c>
      <c r="EB7" s="52">
        <f t="shared" si="26"/>
        <v>121.9</v>
      </c>
      <c r="EC7" s="52"/>
      <c r="ED7" s="52">
        <f>ED8</f>
        <v>65.8</v>
      </c>
      <c r="EE7" s="52">
        <f t="shared" ref="EE7:EM7" si="27">EE8</f>
        <v>61.3</v>
      </c>
      <c r="EF7" s="52">
        <f t="shared" si="27"/>
        <v>64.5</v>
      </c>
      <c r="EG7" s="52">
        <f t="shared" si="27"/>
        <v>67.099999999999994</v>
      </c>
      <c r="EH7" s="52">
        <f t="shared" si="27"/>
        <v>67.8</v>
      </c>
      <c r="EI7" s="52">
        <f t="shared" si="27"/>
        <v>54.6</v>
      </c>
      <c r="EJ7" s="52">
        <f t="shared" si="27"/>
        <v>56.9</v>
      </c>
      <c r="EK7" s="52">
        <f t="shared" si="27"/>
        <v>58.1</v>
      </c>
      <c r="EL7" s="52">
        <f t="shared" si="27"/>
        <v>59.4</v>
      </c>
      <c r="EM7" s="52">
        <f t="shared" si="27"/>
        <v>59.1</v>
      </c>
      <c r="EN7" s="52"/>
      <c r="EO7" s="52">
        <f>EO8</f>
        <v>88.7</v>
      </c>
      <c r="EP7" s="52">
        <f t="shared" ref="EP7:EX7" si="28">EP8</f>
        <v>65.7</v>
      </c>
      <c r="EQ7" s="52">
        <f t="shared" si="28"/>
        <v>73.5</v>
      </c>
      <c r="ER7" s="52">
        <f t="shared" si="28"/>
        <v>77.599999999999994</v>
      </c>
      <c r="ES7" s="52">
        <f t="shared" si="28"/>
        <v>76.3</v>
      </c>
      <c r="ET7" s="52">
        <f t="shared" si="28"/>
        <v>71.7</v>
      </c>
      <c r="EU7" s="52">
        <f t="shared" si="28"/>
        <v>72.900000000000006</v>
      </c>
      <c r="EV7" s="52">
        <f t="shared" si="28"/>
        <v>73.900000000000006</v>
      </c>
      <c r="EW7" s="52">
        <f t="shared" si="28"/>
        <v>74.3</v>
      </c>
      <c r="EX7" s="52">
        <f t="shared" si="28"/>
        <v>72.2</v>
      </c>
      <c r="EY7" s="52"/>
      <c r="EZ7" s="53">
        <f>EZ8</f>
        <v>31731262</v>
      </c>
      <c r="FA7" s="53">
        <f t="shared" ref="FA7:FI7" si="29">FA8</f>
        <v>32844918</v>
      </c>
      <c r="FB7" s="53">
        <f t="shared" si="29"/>
        <v>32808221</v>
      </c>
      <c r="FC7" s="53">
        <f t="shared" si="29"/>
        <v>33062270</v>
      </c>
      <c r="FD7" s="53">
        <f t="shared" si="29"/>
        <v>33798189</v>
      </c>
      <c r="FE7" s="53">
        <f t="shared" si="29"/>
        <v>41891213</v>
      </c>
      <c r="FF7" s="53">
        <f t="shared" si="29"/>
        <v>42806727</v>
      </c>
      <c r="FG7" s="53">
        <f t="shared" si="29"/>
        <v>43530781</v>
      </c>
      <c r="FH7" s="53">
        <f t="shared" si="29"/>
        <v>44196357</v>
      </c>
      <c r="FI7" s="53">
        <f t="shared" si="29"/>
        <v>45484013</v>
      </c>
      <c r="FJ7" s="53"/>
    </row>
    <row r="8" spans="1:166" s="54" customFormat="1" x14ac:dyDescent="0.2">
      <c r="A8" s="35"/>
      <c r="B8" s="55">
        <v>2023</v>
      </c>
      <c r="C8" s="55">
        <v>192091</v>
      </c>
      <c r="D8" s="55">
        <v>46</v>
      </c>
      <c r="E8" s="55">
        <v>6</v>
      </c>
      <c r="F8" s="55">
        <v>0</v>
      </c>
      <c r="G8" s="55">
        <v>2</v>
      </c>
      <c r="H8" s="55" t="s">
        <v>173</v>
      </c>
      <c r="I8" s="55" t="s">
        <v>174</v>
      </c>
      <c r="J8" s="55" t="s">
        <v>175</v>
      </c>
      <c r="K8" s="55" t="s">
        <v>176</v>
      </c>
      <c r="L8" s="55" t="s">
        <v>177</v>
      </c>
      <c r="M8" s="55" t="s">
        <v>178</v>
      </c>
      <c r="N8" s="55" t="s">
        <v>179</v>
      </c>
      <c r="O8" s="55" t="s">
        <v>180</v>
      </c>
      <c r="P8" s="55" t="s">
        <v>181</v>
      </c>
      <c r="Q8" s="56">
        <v>17</v>
      </c>
      <c r="R8" s="55" t="s">
        <v>40</v>
      </c>
      <c r="S8" s="55" t="s">
        <v>182</v>
      </c>
      <c r="T8" s="55" t="s">
        <v>183</v>
      </c>
      <c r="U8" s="56">
        <v>45533</v>
      </c>
      <c r="V8" s="56">
        <v>8220</v>
      </c>
      <c r="W8" s="55" t="s">
        <v>184</v>
      </c>
      <c r="X8" s="55" t="s">
        <v>40</v>
      </c>
      <c r="Y8" s="57" t="s">
        <v>185</v>
      </c>
      <c r="Z8" s="56">
        <v>86</v>
      </c>
      <c r="AA8" s="56">
        <v>32</v>
      </c>
      <c r="AB8" s="56" t="s">
        <v>40</v>
      </c>
      <c r="AC8" s="56" t="s">
        <v>40</v>
      </c>
      <c r="AD8" s="56">
        <v>4</v>
      </c>
      <c r="AE8" s="56">
        <v>122</v>
      </c>
      <c r="AF8" s="56">
        <v>58</v>
      </c>
      <c r="AG8" s="56">
        <v>32</v>
      </c>
      <c r="AH8" s="56">
        <v>90</v>
      </c>
      <c r="AI8" s="58">
        <v>104</v>
      </c>
      <c r="AJ8" s="58">
        <v>99.3</v>
      </c>
      <c r="AK8" s="58">
        <v>109.5</v>
      </c>
      <c r="AL8" s="58">
        <v>110.5</v>
      </c>
      <c r="AM8" s="58">
        <v>92.8</v>
      </c>
      <c r="AN8" s="58">
        <v>96.9</v>
      </c>
      <c r="AO8" s="58">
        <v>100.6</v>
      </c>
      <c r="AP8" s="58">
        <v>105.9</v>
      </c>
      <c r="AQ8" s="58">
        <v>104.3</v>
      </c>
      <c r="AR8" s="58">
        <v>96.3</v>
      </c>
      <c r="AS8" s="58">
        <v>96.6</v>
      </c>
      <c r="AT8" s="58">
        <v>86.7</v>
      </c>
      <c r="AU8" s="58">
        <v>80.900000000000006</v>
      </c>
      <c r="AV8" s="58">
        <v>91.2</v>
      </c>
      <c r="AW8" s="58">
        <v>102.9</v>
      </c>
      <c r="AX8" s="58">
        <v>81.099999999999994</v>
      </c>
      <c r="AY8" s="58">
        <v>84.3</v>
      </c>
      <c r="AZ8" s="58">
        <v>80.7</v>
      </c>
      <c r="BA8" s="58">
        <v>82.2</v>
      </c>
      <c r="BB8" s="58">
        <v>81.7</v>
      </c>
      <c r="BC8" s="58">
        <v>81</v>
      </c>
      <c r="BD8" s="58">
        <v>86.6</v>
      </c>
      <c r="BE8" s="59">
        <v>83.2</v>
      </c>
      <c r="BF8" s="59">
        <v>77.5</v>
      </c>
      <c r="BG8" s="59">
        <v>86.7</v>
      </c>
      <c r="BH8" s="59">
        <v>98.9</v>
      </c>
      <c r="BI8" s="59">
        <v>78.599999999999994</v>
      </c>
      <c r="BJ8" s="59">
        <v>80.599999999999994</v>
      </c>
      <c r="BK8" s="59">
        <v>77.099999999999994</v>
      </c>
      <c r="BL8" s="59">
        <v>78.599999999999994</v>
      </c>
      <c r="BM8" s="59">
        <v>78.099999999999994</v>
      </c>
      <c r="BN8" s="59">
        <v>77.5</v>
      </c>
      <c r="BO8" s="59">
        <v>83.9</v>
      </c>
      <c r="BP8" s="58">
        <v>62.3</v>
      </c>
      <c r="BQ8" s="58">
        <v>56.4</v>
      </c>
      <c r="BR8" s="58">
        <v>60.5</v>
      </c>
      <c r="BS8" s="58">
        <v>66.3</v>
      </c>
      <c r="BT8" s="58">
        <v>61.4</v>
      </c>
      <c r="BU8" s="58">
        <v>70.400000000000006</v>
      </c>
      <c r="BV8" s="58">
        <v>65.8</v>
      </c>
      <c r="BW8" s="58">
        <v>65</v>
      </c>
      <c r="BX8" s="58">
        <v>63.3</v>
      </c>
      <c r="BY8" s="58">
        <v>64.7</v>
      </c>
      <c r="BZ8" s="58">
        <v>68.7</v>
      </c>
      <c r="CA8" s="59">
        <v>24183</v>
      </c>
      <c r="CB8" s="59">
        <v>25501</v>
      </c>
      <c r="CC8" s="59">
        <v>30010</v>
      </c>
      <c r="CD8" s="59">
        <v>36567</v>
      </c>
      <c r="CE8" s="59">
        <v>26181</v>
      </c>
      <c r="CF8" s="59">
        <v>35788</v>
      </c>
      <c r="CG8" s="59">
        <v>37855</v>
      </c>
      <c r="CH8" s="59">
        <v>39289</v>
      </c>
      <c r="CI8" s="59">
        <v>40846</v>
      </c>
      <c r="CJ8" s="59">
        <v>41075</v>
      </c>
      <c r="CK8" s="58">
        <v>62428</v>
      </c>
      <c r="CL8" s="59">
        <v>9509</v>
      </c>
      <c r="CM8" s="59">
        <v>9542</v>
      </c>
      <c r="CN8" s="59">
        <v>9642</v>
      </c>
      <c r="CO8" s="59">
        <v>9426</v>
      </c>
      <c r="CP8" s="59">
        <v>9547</v>
      </c>
      <c r="CQ8" s="59">
        <v>10602</v>
      </c>
      <c r="CR8" s="59">
        <v>11234</v>
      </c>
      <c r="CS8" s="59">
        <v>11512</v>
      </c>
      <c r="CT8" s="59">
        <v>11831</v>
      </c>
      <c r="CU8" s="59">
        <v>11652</v>
      </c>
      <c r="CV8" s="58">
        <v>18236</v>
      </c>
      <c r="CW8" s="59">
        <v>71.8</v>
      </c>
      <c r="CX8" s="59">
        <v>74.2</v>
      </c>
      <c r="CY8" s="59">
        <v>59.4</v>
      </c>
      <c r="CZ8" s="59">
        <v>50.7</v>
      </c>
      <c r="DA8" s="59">
        <v>72.8</v>
      </c>
      <c r="DB8" s="59">
        <v>63.3</v>
      </c>
      <c r="DC8" s="59">
        <v>68.5</v>
      </c>
      <c r="DD8" s="59">
        <v>67.099999999999994</v>
      </c>
      <c r="DE8" s="59">
        <v>66.900000000000006</v>
      </c>
      <c r="DF8" s="59">
        <v>68.099999999999994</v>
      </c>
      <c r="DG8" s="59">
        <v>56.1</v>
      </c>
      <c r="DH8" s="59">
        <v>15.8</v>
      </c>
      <c r="DI8" s="59">
        <v>16.3</v>
      </c>
      <c r="DJ8" s="59">
        <v>17.600000000000001</v>
      </c>
      <c r="DK8" s="59">
        <v>17.7</v>
      </c>
      <c r="DL8" s="59">
        <v>17.2</v>
      </c>
      <c r="DM8" s="59">
        <v>17.5</v>
      </c>
      <c r="DN8" s="59">
        <v>17.5</v>
      </c>
      <c r="DO8" s="59">
        <v>17.3</v>
      </c>
      <c r="DP8" s="59">
        <v>17.899999999999999</v>
      </c>
      <c r="DQ8" s="59">
        <v>18</v>
      </c>
      <c r="DR8" s="59">
        <v>26.4</v>
      </c>
      <c r="DS8" s="59">
        <v>33.799999999999997</v>
      </c>
      <c r="DT8" s="59">
        <v>3.5</v>
      </c>
      <c r="DU8" s="59">
        <v>0</v>
      </c>
      <c r="DV8" s="59">
        <v>0</v>
      </c>
      <c r="DW8" s="59">
        <v>0</v>
      </c>
      <c r="DX8" s="59">
        <v>120.5</v>
      </c>
      <c r="DY8" s="59">
        <v>124.2</v>
      </c>
      <c r="DZ8" s="59">
        <v>121.6</v>
      </c>
      <c r="EA8" s="59">
        <v>118.9</v>
      </c>
      <c r="EB8" s="59">
        <v>121.9</v>
      </c>
      <c r="EC8" s="59">
        <v>54.5</v>
      </c>
      <c r="ED8" s="58">
        <v>65.8</v>
      </c>
      <c r="EE8" s="58">
        <v>61.3</v>
      </c>
      <c r="EF8" s="58">
        <v>64.5</v>
      </c>
      <c r="EG8" s="58">
        <v>67.099999999999994</v>
      </c>
      <c r="EH8" s="58">
        <v>67.8</v>
      </c>
      <c r="EI8" s="58">
        <v>54.6</v>
      </c>
      <c r="EJ8" s="58">
        <v>56.9</v>
      </c>
      <c r="EK8" s="58">
        <v>58.1</v>
      </c>
      <c r="EL8" s="58">
        <v>59.4</v>
      </c>
      <c r="EM8" s="58">
        <v>59.1</v>
      </c>
      <c r="EN8" s="58">
        <v>57</v>
      </c>
      <c r="EO8" s="58">
        <v>88.7</v>
      </c>
      <c r="EP8" s="58">
        <v>65.7</v>
      </c>
      <c r="EQ8" s="58">
        <v>73.5</v>
      </c>
      <c r="ER8" s="58">
        <v>77.599999999999994</v>
      </c>
      <c r="ES8" s="58">
        <v>76.3</v>
      </c>
      <c r="ET8" s="58">
        <v>71.7</v>
      </c>
      <c r="EU8" s="58">
        <v>72.900000000000006</v>
      </c>
      <c r="EV8" s="58">
        <v>73.900000000000006</v>
      </c>
      <c r="EW8" s="58">
        <v>74.3</v>
      </c>
      <c r="EX8" s="58">
        <v>72.2</v>
      </c>
      <c r="EY8" s="58">
        <v>70.400000000000006</v>
      </c>
      <c r="EZ8" s="59">
        <v>31731262</v>
      </c>
      <c r="FA8" s="59">
        <v>32844918</v>
      </c>
      <c r="FB8" s="59">
        <v>32808221</v>
      </c>
      <c r="FC8" s="59">
        <v>33062270</v>
      </c>
      <c r="FD8" s="59">
        <v>33798189</v>
      </c>
      <c r="FE8" s="59">
        <v>41891213</v>
      </c>
      <c r="FF8" s="59">
        <v>42806727</v>
      </c>
      <c r="FG8" s="59">
        <v>43530781</v>
      </c>
      <c r="FH8" s="59">
        <v>44196357</v>
      </c>
      <c r="FI8" s="59">
        <v>45484013</v>
      </c>
      <c r="FJ8" s="59">
        <v>50999060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186</v>
      </c>
      <c r="C10" s="62" t="s">
        <v>187</v>
      </c>
      <c r="D10" s="62" t="s">
        <v>188</v>
      </c>
      <c r="E10" s="62" t="s">
        <v>189</v>
      </c>
      <c r="F10" s="62" t="s">
        <v>190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篠原　美恵</cp:lastModifiedBy>
  <cp:lastPrinted>2025-02-03T00:08:35Z</cp:lastPrinted>
  <dcterms:created xsi:type="dcterms:W3CDTF">2025-01-16T06:41:49Z</dcterms:created>
  <dcterms:modified xsi:type="dcterms:W3CDTF">2025-02-03T12:06:12Z</dcterms:modified>
  <cp:category/>
</cp:coreProperties>
</file>