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Office\fsv\24上下水道局\01上下水道総務\01総務担当\13課の庶務\01.国・県通知　庶務\R6\2025.1.23 【山梨県市町村課：25〆】公営企業に係る経営比較分析表（令和５年度決算）の分析等について（依頼）\★回答\【経営比較分析表】2023_192091_46_010\"/>
    </mc:Choice>
  </mc:AlternateContent>
  <xr:revisionPtr revIDLastSave="0" documentId="13_ncr:1_{5D141BF6-E270-408F-B9DE-B332C2557CD5}" xr6:coauthVersionLast="36" xr6:coauthVersionMax="36" xr10:uidLastSave="{00000000-0000-0000-0000-000000000000}"/>
  <workbookProtection workbookAlgorithmName="SHA-512" workbookHashValue="843fCo+vSbIGWKBo6r+pQlrn3sDHNgKTzuQUaK18eCzDhWGJe78X13Ft3ZClVHkGLTKSd6RjcpvH1rGzJb3Mwg==" workbookSaltValue="hjL+CuZOq+Vd/tiGsWPnjA==" workbookSpinCount="100000" lockStructure="1"/>
  <bookViews>
    <workbookView xWindow="0" yWindow="0" windowWidth="23040" windowHeight="921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L10" i="4"/>
  <c r="W10" i="4"/>
  <c r="I10" i="4"/>
  <c r="B10" i="4"/>
  <c r="BB8" i="4"/>
  <c r="AT8" i="4"/>
  <c r="AD8" i="4"/>
  <c r="W8" i="4"/>
  <c r="P8" i="4"/>
  <c r="I8" i="4"/>
  <c r="B8" i="4"/>
  <c r="B6" i="4"/>
</calcChain>
</file>

<file path=xl/sharedStrings.xml><?xml version="1.0" encoding="utf-8"?>
<sst xmlns="http://schemas.openxmlformats.org/spreadsheetml/2006/main" count="250" uniqueCount="112">
  <si>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</si>
  <si>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</si>
  <si>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</si>
  <si>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</si>
  <si>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</si>
  <si>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</si>
  <si>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</si>
  <si>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</si>
  <si>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</si>
  <si>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</si>
  <si>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</si>
  <si>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</si>
  <si>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</si>
  <si>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</si>
  <si>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</si>
  <si>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</si>
  <si>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</si>
  <si>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</si>
  <si>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</si>
  <si>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</si>
  <si>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</si>
  <si>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</si>
  <si>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</si>
  <si>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</si>
  <si>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</si>
  <si>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</si>
  <si>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</si>
  <si>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</si>
  <si>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</si>
  <si>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</si>
  <si>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</si>
  <si>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</si>
  <si>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</si>
  <si>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</si>
  <si>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</si>
  <si>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</si>
  <si>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</si>
  <si>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</si>
  <si>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</si>
  <si>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</si>
  <si>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</si>
  <si>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</si>
  <si>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</si>
  <si>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</si>
  <si>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</si>
  <si>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</si>
  <si>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</si>
  <si>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</si>
  <si>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</si>
  <si>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</si>
  <si>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</si>
  <si>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</si>
  <si>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</si>
  <si>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</si>
  <si>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</si>
  <si>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</si>
  <si>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</si>
  <si>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</si>
  <si>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</si>
  <si>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</si>
  <si>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</si>
  <si>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</si>
  <si>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</si>
  <si>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</si>
  <si>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</si>
  <si>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</si>
  <si>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</si>
  <si>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</si>
  <si>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</si>
  <si>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</si>
  <si>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</si>
  <si>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</si>
  <si>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</si>
  <si>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</si>
  <si>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</si>
  <si>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</si>
  <si>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</si>
  <si>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</si>
  <si>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</si>
  <si>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</si>
  <si>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</si>
  <si>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</si>
  <si>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</si>
  <si>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</si>
  <si>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</si>
  <si>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</si>
  <si>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</si>
  <si>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</si>
  <si>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</si>
  <si>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</si>
  <si>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</si>
  <si>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</si>
  <si>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</si>
  <si>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</si>
  <si>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</si>
  <si>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</si>
  <si>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</si>
  <si>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</si>
  <si>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</si>
  <si>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</si>
  <si>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</si>
  <si>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</si>
  <si>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</si>
  <si>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</si>
  <si>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</si>
  <si>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</si>
  <si>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</si>
  <si>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</si>
  <si>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</si>
  <si>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水道事業は令和2年4月より地方公営企業会計へ移行した。平成29年度から組織編制や公金徴収業務の民間委託を行い経営の健全化に努めたが、人口減少や節水意識の向上により、有収水量の大幅な増加が見込めないため、経営状況は一層厳しさを増すことが予想される。
　今後は、令和5年度に策定した「北杜市上下水道事業経営基本計画」に基づき、財政の健全化を図るとともに、持続可能な事業運営に努める。</t>
    <rPh sb="133" eb="135">
      <t>レイワ</t>
    </rPh>
    <rPh sb="136" eb="138">
      <t>ネンド</t>
    </rPh>
    <rPh sb="139" eb="141">
      <t>サクテイ</t>
    </rPh>
    <rPh sb="144" eb="147">
      <t>ホクトシ</t>
    </rPh>
    <rPh sb="147" eb="151">
      <t>ジョウゲスイドウ</t>
    </rPh>
    <rPh sb="151" eb="153">
      <t>ジギョウ</t>
    </rPh>
    <rPh sb="153" eb="159">
      <t>ケイエイキホンケイカク</t>
    </rPh>
    <rPh sb="161" eb="162">
      <t>モト</t>
    </rPh>
    <phoneticPr fontId="4"/>
  </si>
  <si>
    <t>　健全経営の水準とされる経常収支比率は、100％を上回っているが、一般会計繰入金で均衡を保っており、欠損金が生じないように調整されている状況にある。料金水準の妥当性を示す料金回収率は79.33％と100％を下回っており、一般会計繰入金でかろうじて均衡を保っているにすぎず、建設改良事業の財源を確保できる水準となっていない状況になっている。
　また、流動比率は100％を大きく下回っており、債務に対して支払い能力が低く、一般会計繰入金により負債を賄っている状況になっている。建設改良費等に充てられた企業債償還額がピークを超えたことから、流動負債は減少していく傾向である。
　企業債残高対給水収益化率は類似団体平均より非常に高い水準である。現在企業債残高は減少傾向にあるが、今後の老朽管等の更新工事を実施するためにも、適正な料金を確保するなどの経営改善を図っていく必要がある。
　有収率が類似団体平均よりも低いことから、漏水調査（衛星及びAI劣化診断R4～R6）を適切に実施し、より的確に漏水箇所を更新または修繕することにより、収益性を高められる可能性がある。また、適切な配水量を把握することにより、施設の統廃合・ダウンサイジング等を実施し施設利用率の向上を図る必要がある。</t>
    <rPh sb="259" eb="260">
      <t>コ</t>
    </rPh>
    <rPh sb="357" eb="359">
      <t>テキセイ</t>
    </rPh>
    <rPh sb="360" eb="362">
      <t>リョウキン</t>
    </rPh>
    <rPh sb="363" eb="365">
      <t>カクホ</t>
    </rPh>
    <rPh sb="370" eb="374">
      <t>ケイエイカイゼン</t>
    </rPh>
    <rPh sb="375" eb="376">
      <t>ハカ</t>
    </rPh>
    <rPh sb="380" eb="382">
      <t>ヒツヨウ</t>
    </rPh>
    <phoneticPr fontId="4"/>
  </si>
  <si>
    <t>　老朽化の状況を見ると、有形固定資産減価償却率が類似団体平均よりも高く、資産の老朽化が進んでいることがわかる。また、管路経年化率及び管路更新率が類似団体平均よりも低いが、老朽化に対する再投資が進まず、資産の経年劣化が進行している状況であり、経常収支比率の向上を目指し、適正利益を施設更新に還元することで、施設の健全性を維持向上させる必要がある。</t>
    <rPh sb="58" eb="60">
      <t>カンロ</t>
    </rPh>
    <rPh sb="60" eb="62">
      <t>ケイネン</t>
    </rPh>
    <rPh sb="62" eb="63">
      <t>カ</t>
    </rPh>
    <rPh sb="63" eb="64">
      <t>リツ</t>
    </rPh>
    <rPh sb="64" eb="65">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</si>
</sst>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c:v>
                </c:pt>
                <c:pt idx="1">
                  <c:v>0</c:v>
                </c:pt>
                <c:pt idx="2" formatCode="#,##0.00;&quot;△&quot;#,##0.00;&quot;-&quot;">
                  <c:v>0.25</c:v>
                </c:pt>
                <c:pt idx="3" formatCode="#,##0.00;&quot;△&quot;#,##0.00;&quot;-&quot;">
                  <c:v>0.09</c:v>
                </c:pt>
                <c:pt idx="4" formatCode="#,##0.00;&quot;△&quot;#,##0.00;&quot;-&quot;">
                  <c:v>0.2</c:v>
                </c:pt>
              </c:numCache>
            </c:numRef>
          </c:val>
          <c:extLst>
            <c:ext xmlns:c16="http://schemas.microsoft.com/office/drawing/2014/chart" uri="{C3380CC4-5D6E-409C-BE32-E72D297353CC}">
              <c16:uniqueId val="{00000000-F78C-4CAA-8D88-D169EBF3F9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0.56999999999999995</c:v>
                </c:pt>
                <c:pt idx="2">
                  <c:v>0.52</c:v>
                </c:pt>
                <c:pt idx="3">
                  <c:v>0.48</c:v>
                </c:pt>
                <c:pt idx="4">
                  <c:v>0.48</c:v>
                </c:pt>
              </c:numCache>
            </c:numRef>
          </c:val>
          <c:smooth val="0"/>
          <c:extLst>
            <c:ext xmlns:c16="http://schemas.microsoft.com/office/drawing/2014/chart" uri="{C3380CC4-5D6E-409C-BE32-E72D297353CC}">
              <c16:uniqueId val="{00000001-F78C-4CAA-8D88-D169EBF3F9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58.75</c:v>
                </c:pt>
                <c:pt idx="2">
                  <c:v>57.79</c:v>
                </c:pt>
                <c:pt idx="3">
                  <c:v>56.98</c:v>
                </c:pt>
                <c:pt idx="4">
                  <c:v>57.03</c:v>
                </c:pt>
              </c:numCache>
            </c:numRef>
          </c:val>
          <c:extLst>
            <c:ext xmlns:c16="http://schemas.microsoft.com/office/drawing/2014/chart" uri="{C3380CC4-5D6E-409C-BE32-E72D297353CC}">
              <c16:uniqueId val="{00000000-8179-4B41-B869-D863C6395B5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60.12</c:v>
                </c:pt>
                <c:pt idx="2">
                  <c:v>60.34</c:v>
                </c:pt>
                <c:pt idx="3">
                  <c:v>59.54</c:v>
                </c:pt>
                <c:pt idx="4">
                  <c:v>59.26</c:v>
                </c:pt>
              </c:numCache>
            </c:numRef>
          </c:val>
          <c:smooth val="0"/>
          <c:extLst>
            <c:ext xmlns:c16="http://schemas.microsoft.com/office/drawing/2014/chart" uri="{C3380CC4-5D6E-409C-BE32-E72D297353CC}">
              <c16:uniqueId val="{00000001-8179-4B41-B869-D863C6395B5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57.96</c:v>
                </c:pt>
                <c:pt idx="2">
                  <c:v>58.92</c:v>
                </c:pt>
                <c:pt idx="3">
                  <c:v>58.13</c:v>
                </c:pt>
                <c:pt idx="4">
                  <c:v>59.67</c:v>
                </c:pt>
              </c:numCache>
            </c:numRef>
          </c:val>
          <c:extLst>
            <c:ext xmlns:c16="http://schemas.microsoft.com/office/drawing/2014/chart" uri="{C3380CC4-5D6E-409C-BE32-E72D297353CC}">
              <c16:uniqueId val="{00000000-A8F5-4AAD-A0B9-BAF113A0B9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84.24</c:v>
                </c:pt>
                <c:pt idx="2">
                  <c:v>84.19</c:v>
                </c:pt>
                <c:pt idx="3">
                  <c:v>83.93</c:v>
                </c:pt>
                <c:pt idx="4">
                  <c:v>83.84</c:v>
                </c:pt>
              </c:numCache>
            </c:numRef>
          </c:val>
          <c:smooth val="0"/>
          <c:extLst>
            <c:ext xmlns:c16="http://schemas.microsoft.com/office/drawing/2014/chart" uri="{C3380CC4-5D6E-409C-BE32-E72D297353CC}">
              <c16:uniqueId val="{00000001-A8F5-4AAD-A0B9-BAF113A0B9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102.6</c:v>
                </c:pt>
                <c:pt idx="2">
                  <c:v>100.05</c:v>
                </c:pt>
                <c:pt idx="3">
                  <c:v>101.23</c:v>
                </c:pt>
                <c:pt idx="4">
                  <c:v>104.79</c:v>
                </c:pt>
              </c:numCache>
            </c:numRef>
          </c:val>
          <c:extLst>
            <c:ext xmlns:c16="http://schemas.microsoft.com/office/drawing/2014/chart" uri="{C3380CC4-5D6E-409C-BE32-E72D297353CC}">
              <c16:uniqueId val="{00000000-9FB9-4ED2-AA43-4653F1FEF7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108.83</c:v>
                </c:pt>
                <c:pt idx="2">
                  <c:v>109.23</c:v>
                </c:pt>
                <c:pt idx="3">
                  <c:v>108.04</c:v>
                </c:pt>
                <c:pt idx="4">
                  <c:v>107.49</c:v>
                </c:pt>
              </c:numCache>
            </c:numRef>
          </c:val>
          <c:smooth val="0"/>
          <c:extLst>
            <c:ext xmlns:c16="http://schemas.microsoft.com/office/drawing/2014/chart" uri="{C3380CC4-5D6E-409C-BE32-E72D297353CC}">
              <c16:uniqueId val="{00000001-9FB9-4ED2-AA43-4653F1FEF7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54.82</c:v>
                </c:pt>
                <c:pt idx="2">
                  <c:v>56.45</c:v>
                </c:pt>
                <c:pt idx="3">
                  <c:v>58.23</c:v>
                </c:pt>
                <c:pt idx="4">
                  <c:v>59.66</c:v>
                </c:pt>
              </c:numCache>
            </c:numRef>
          </c:val>
          <c:extLst>
            <c:ext xmlns:c16="http://schemas.microsoft.com/office/drawing/2014/chart" uri="{C3380CC4-5D6E-409C-BE32-E72D297353CC}">
              <c16:uniqueId val="{00000000-78AF-4D5A-8DF9-4784CA6726A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48.83</c:v>
                </c:pt>
                <c:pt idx="2">
                  <c:v>49.96</c:v>
                </c:pt>
                <c:pt idx="3">
                  <c:v>50.82</c:v>
                </c:pt>
                <c:pt idx="4">
                  <c:v>51.82</c:v>
                </c:pt>
              </c:numCache>
            </c:numRef>
          </c:val>
          <c:smooth val="0"/>
          <c:extLst>
            <c:ext xmlns:c16="http://schemas.microsoft.com/office/drawing/2014/chart" uri="{C3380CC4-5D6E-409C-BE32-E72D297353CC}">
              <c16:uniqueId val="{00000001-78AF-4D5A-8DF9-4784CA6726A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18.46</c:v>
                </c:pt>
                <c:pt idx="2">
                  <c:v>19.62</c:v>
                </c:pt>
                <c:pt idx="3">
                  <c:v>20.100000000000001</c:v>
                </c:pt>
                <c:pt idx="4">
                  <c:v>20.39</c:v>
                </c:pt>
              </c:numCache>
            </c:numRef>
          </c:val>
          <c:extLst>
            <c:ext xmlns:c16="http://schemas.microsoft.com/office/drawing/2014/chart" uri="{C3380CC4-5D6E-409C-BE32-E72D297353CC}">
              <c16:uniqueId val="{00000000-D193-461D-AB5A-A2E0FC032B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18.18</c:v>
                </c:pt>
                <c:pt idx="2">
                  <c:v>19.32</c:v>
                </c:pt>
                <c:pt idx="3">
                  <c:v>21.16</c:v>
                </c:pt>
                <c:pt idx="4">
                  <c:v>22.72</c:v>
                </c:pt>
              </c:numCache>
            </c:numRef>
          </c:val>
          <c:smooth val="0"/>
          <c:extLst>
            <c:ext xmlns:c16="http://schemas.microsoft.com/office/drawing/2014/chart" uri="{C3380CC4-5D6E-409C-BE32-E72D297353CC}">
              <c16:uniqueId val="{00000001-D193-461D-AB5A-A2E0FC032B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5FE-45A3-BA02-56AE7BEEB2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4.34</c:v>
                </c:pt>
                <c:pt idx="2">
                  <c:v>4.6900000000000004</c:v>
                </c:pt>
                <c:pt idx="3">
                  <c:v>4.72</c:v>
                </c:pt>
                <c:pt idx="4">
                  <c:v>5.76</c:v>
                </c:pt>
              </c:numCache>
            </c:numRef>
          </c:val>
          <c:smooth val="0"/>
          <c:extLst>
            <c:ext xmlns:c16="http://schemas.microsoft.com/office/drawing/2014/chart" uri="{C3380CC4-5D6E-409C-BE32-E72D297353CC}">
              <c16:uniqueId val="{00000001-F5FE-45A3-BA02-56AE7BEEB2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38.83</c:v>
                </c:pt>
                <c:pt idx="2">
                  <c:v>38.590000000000003</c:v>
                </c:pt>
                <c:pt idx="3">
                  <c:v>51.07</c:v>
                </c:pt>
                <c:pt idx="4">
                  <c:v>65.16</c:v>
                </c:pt>
              </c:numCache>
            </c:numRef>
          </c:val>
          <c:extLst>
            <c:ext xmlns:c16="http://schemas.microsoft.com/office/drawing/2014/chart" uri="{C3380CC4-5D6E-409C-BE32-E72D297353CC}">
              <c16:uniqueId val="{00000000-7E3B-4D15-B420-766466880F5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327.77</c:v>
                </c:pt>
                <c:pt idx="2">
                  <c:v>338.02</c:v>
                </c:pt>
                <c:pt idx="3">
                  <c:v>345.94</c:v>
                </c:pt>
                <c:pt idx="4">
                  <c:v>329.7</c:v>
                </c:pt>
              </c:numCache>
            </c:numRef>
          </c:val>
          <c:smooth val="0"/>
          <c:extLst>
            <c:ext xmlns:c16="http://schemas.microsoft.com/office/drawing/2014/chart" uri="{C3380CC4-5D6E-409C-BE32-E72D297353CC}">
              <c16:uniqueId val="{00000001-7E3B-4D15-B420-766466880F5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803.01</c:v>
                </c:pt>
                <c:pt idx="2">
                  <c:v>745.03</c:v>
                </c:pt>
                <c:pt idx="3">
                  <c:v>693.51</c:v>
                </c:pt>
                <c:pt idx="4">
                  <c:v>617.15</c:v>
                </c:pt>
              </c:numCache>
            </c:numRef>
          </c:val>
          <c:extLst>
            <c:ext xmlns:c16="http://schemas.microsoft.com/office/drawing/2014/chart" uri="{C3380CC4-5D6E-409C-BE32-E72D297353CC}">
              <c16:uniqueId val="{00000000-2FAB-46CF-ABCC-D0FA14A6D9F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397.1</c:v>
                </c:pt>
                <c:pt idx="2">
                  <c:v>379.91</c:v>
                </c:pt>
                <c:pt idx="3">
                  <c:v>386.61</c:v>
                </c:pt>
                <c:pt idx="4">
                  <c:v>381.56</c:v>
                </c:pt>
              </c:numCache>
            </c:numRef>
          </c:val>
          <c:smooth val="0"/>
          <c:extLst>
            <c:ext xmlns:c16="http://schemas.microsoft.com/office/drawing/2014/chart" uri="{C3380CC4-5D6E-409C-BE32-E72D297353CC}">
              <c16:uniqueId val="{00000001-2FAB-46CF-ABCC-D0FA14A6D9F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71.680000000000007</c:v>
                </c:pt>
                <c:pt idx="2">
                  <c:v>76.69</c:v>
                </c:pt>
                <c:pt idx="3">
                  <c:v>75.86</c:v>
                </c:pt>
                <c:pt idx="4">
                  <c:v>79.33</c:v>
                </c:pt>
              </c:numCache>
            </c:numRef>
          </c:val>
          <c:extLst>
            <c:ext xmlns:c16="http://schemas.microsoft.com/office/drawing/2014/chart" uri="{C3380CC4-5D6E-409C-BE32-E72D297353CC}">
              <c16:uniqueId val="{00000000-3FF2-473B-A998-04614171DA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95.79</c:v>
                </c:pt>
                <c:pt idx="2">
                  <c:v>98.3</c:v>
                </c:pt>
                <c:pt idx="3">
                  <c:v>93.82</c:v>
                </c:pt>
                <c:pt idx="4">
                  <c:v>95.04</c:v>
                </c:pt>
              </c:numCache>
            </c:numRef>
          </c:val>
          <c:smooth val="0"/>
          <c:extLst>
            <c:ext xmlns:c16="http://schemas.microsoft.com/office/drawing/2014/chart" uri="{C3380CC4-5D6E-409C-BE32-E72D297353CC}">
              <c16:uniqueId val="{00000001-3FF2-473B-A998-04614171DA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208.94</c:v>
                </c:pt>
                <c:pt idx="2">
                  <c:v>195.97</c:v>
                </c:pt>
                <c:pt idx="3">
                  <c:v>200.91</c:v>
                </c:pt>
                <c:pt idx="4">
                  <c:v>194.33</c:v>
                </c:pt>
              </c:numCache>
            </c:numRef>
          </c:val>
          <c:extLst>
            <c:ext xmlns:c16="http://schemas.microsoft.com/office/drawing/2014/chart" uri="{C3380CC4-5D6E-409C-BE32-E72D297353CC}">
              <c16:uniqueId val="{00000000-10E6-40C5-8B79-199885A4D2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171.13</c:v>
                </c:pt>
                <c:pt idx="2">
                  <c:v>173.7</c:v>
                </c:pt>
                <c:pt idx="3">
                  <c:v>178.94</c:v>
                </c:pt>
                <c:pt idx="4">
                  <c:v>180.19</c:v>
                </c:pt>
              </c:numCache>
            </c:numRef>
          </c:val>
          <c:smooth val="0"/>
          <c:extLst>
            <c:ext xmlns:c16="http://schemas.microsoft.com/office/drawing/2014/chart" uri="{C3380CC4-5D6E-409C-BE32-E72D297353CC}">
              <c16:uniqueId val="{00000001-10E6-40C5-8B79-199885A4D2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山梨県　北杜市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45533</v>
      </c>
      <c r="AM8" s="65"/>
      <c r="AN8" s="65"/>
      <c r="AO8" s="65"/>
      <c r="AP8" s="65"/>
      <c r="AQ8" s="65"/>
      <c r="AR8" s="65"/>
      <c r="AS8" s="65"/>
      <c r="AT8" s="36">
        <f>データ!$S$6</f>
        <v>602.48</v>
      </c>
      <c r="AU8" s="37"/>
      <c r="AV8" s="37"/>
      <c r="AW8" s="37"/>
      <c r="AX8" s="37"/>
      <c r="AY8" s="37"/>
      <c r="AZ8" s="37"/>
      <c r="BA8" s="37"/>
      <c r="BB8" s="54">
        <f>データ!$T$6</f>
        <v>75.58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68.260000000000005</v>
      </c>
      <c r="J10" s="37"/>
      <c r="K10" s="37"/>
      <c r="L10" s="37"/>
      <c r="M10" s="37"/>
      <c r="N10" s="37"/>
      <c r="O10" s="64"/>
      <c r="P10" s="54">
        <f>データ!$P$6</f>
        <v>96.6</v>
      </c>
      <c r="Q10" s="54"/>
      <c r="R10" s="54"/>
      <c r="S10" s="54"/>
      <c r="T10" s="54"/>
      <c r="U10" s="54"/>
      <c r="V10" s="54"/>
      <c r="W10" s="65">
        <f>データ!$Q$6</f>
        <v>2140</v>
      </c>
      <c r="X10" s="65"/>
      <c r="Y10" s="65"/>
      <c r="Z10" s="65"/>
      <c r="AA10" s="65"/>
      <c r="AB10" s="65"/>
      <c r="AC10" s="65"/>
      <c r="AD10" s="2"/>
      <c r="AE10" s="2"/>
      <c r="AF10" s="2"/>
      <c r="AG10" s="2"/>
      <c r="AH10" s="2"/>
      <c r="AI10" s="2"/>
      <c r="AJ10" s="2"/>
      <c r="AK10" s="2"/>
      <c r="AL10" s="65">
        <f>データ!$U$6</f>
        <v>43866</v>
      </c>
      <c r="AM10" s="65"/>
      <c r="AN10" s="65"/>
      <c r="AO10" s="65"/>
      <c r="AP10" s="65"/>
      <c r="AQ10" s="65"/>
      <c r="AR10" s="65"/>
      <c r="AS10" s="65"/>
      <c r="AT10" s="36">
        <f>データ!$V$6</f>
        <v>208.49</v>
      </c>
      <c r="AU10" s="37"/>
      <c r="AV10" s="37"/>
      <c r="AW10" s="37"/>
      <c r="AX10" s="37"/>
      <c r="AY10" s="37"/>
      <c r="AZ10" s="37"/>
      <c r="BA10" s="37"/>
      <c r="BB10" s="54">
        <f>データ!$W$6</f>
        <v>210.4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109</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nT62HnTnCm3Vy4QcGxdYH46XfmY2cem6iC1+/sTjjTfTDWXXjcBecft1N58ea4kBCzJTvaa3t8yntKbpCpDNg==" saltValue="oAetzqpQCiwnt5KK6gXXf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192091</v>
      </c>
      <c r="D6" s="20">
        <f t="shared" si="3"/>
        <v>46</v>
      </c>
      <c r="E6" s="20">
        <f t="shared" si="3"/>
        <v>1</v>
      </c>
      <c r="F6" s="20">
        <f t="shared" si="3"/>
        <v>0</v>
      </c>
      <c r="G6" s="20">
        <f t="shared" si="3"/>
        <v>1</v>
      </c>
      <c r="H6" s="20" t="str">
        <f t="shared" si="3"/>
        <v>山梨県　北杜市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68.260000000000005</v>
      </c>
      <c r="P6" s="21">
        <f t="shared" si="3"/>
        <v>96.6</v>
      </c>
      <c r="Q6" s="21">
        <f t="shared" si="3"/>
        <v>2140</v>
      </c>
      <c r="R6" s="21">
        <f t="shared" si="3"/>
        <v>45533</v>
      </c>
      <c r="S6" s="21">
        <f t="shared" si="3"/>
        <v>602.48</v>
      </c>
      <c r="T6" s="21">
        <f t="shared" si="3"/>
        <v>75.58</v>
      </c>
      <c r="U6" s="21">
        <f t="shared" si="3"/>
        <v>43866</v>
      </c>
      <c r="V6" s="21">
        <f t="shared" si="3"/>
        <v>208.49</v>
      </c>
      <c r="W6" s="21">
        <f t="shared" si="3"/>
        <v>210.4</v>
      </c>
      <c r="X6" s="22" t="str">
        <f>IF(X7="",NA(),X7)</f>
        <v>-</v>
      </c>
      <c r="Y6" s="22">
        <f t="shared" ref="Y6:AG6" si="4">IF(Y7="",NA(),Y7)</f>
        <v>102.6</v>
      </c>
      <c r="Z6" s="22">
        <f t="shared" si="4"/>
        <v>100.05</v>
      </c>
      <c r="AA6" s="22">
        <f t="shared" si="4"/>
        <v>101.23</v>
      </c>
      <c r="AB6" s="22">
        <f t="shared" si="4"/>
        <v>104.79</v>
      </c>
      <c r="AC6" s="22" t="str">
        <f t="shared" si="4"/>
        <v>-</v>
      </c>
      <c r="AD6" s="22">
        <f t="shared" si="4"/>
        <v>108.83</v>
      </c>
      <c r="AE6" s="22">
        <f t="shared" si="4"/>
        <v>109.23</v>
      </c>
      <c r="AF6" s="22">
        <f t="shared" si="4"/>
        <v>108.04</v>
      </c>
      <c r="AG6" s="22">
        <f t="shared" si="4"/>
        <v>107.49</v>
      </c>
      <c r="AH6" s="21" t="str">
        <f>IF(AH7="","",IF(AH7="-","【-】","【"&amp;SUBSTITUTE(TEXT(AH7,"#,##0.00"),"-","△")&amp;"】"))</f>
        <v>【108.24】</v>
      </c>
      <c r="AI6" s="22" t="str">
        <f>IF(AI7="",NA(),AI7)</f>
        <v>-</v>
      </c>
      <c r="AJ6" s="21">
        <f t="shared" ref="AJ6:AR6" si="5">IF(AJ7="",NA(),AJ7)</f>
        <v>0</v>
      </c>
      <c r="AK6" s="21">
        <f t="shared" si="5"/>
        <v>0</v>
      </c>
      <c r="AL6" s="21">
        <f t="shared" si="5"/>
        <v>0</v>
      </c>
      <c r="AM6" s="21">
        <f t="shared" si="5"/>
        <v>0</v>
      </c>
      <c r="AN6" s="22" t="str">
        <f t="shared" si="5"/>
        <v>-</v>
      </c>
      <c r="AO6" s="22">
        <f t="shared" si="5"/>
        <v>4.34</v>
      </c>
      <c r="AP6" s="22">
        <f t="shared" si="5"/>
        <v>4.6900000000000004</v>
      </c>
      <c r="AQ6" s="22">
        <f t="shared" si="5"/>
        <v>4.72</v>
      </c>
      <c r="AR6" s="22">
        <f t="shared" si="5"/>
        <v>5.76</v>
      </c>
      <c r="AS6" s="21" t="str">
        <f>IF(AS7="","",IF(AS7="-","【-】","【"&amp;SUBSTITUTE(TEXT(AS7,"#,##0.00"),"-","△")&amp;"】"))</f>
        <v>【1.50】</v>
      </c>
      <c r="AT6" s="22" t="str">
        <f>IF(AT7="",NA(),AT7)</f>
        <v>-</v>
      </c>
      <c r="AU6" s="22">
        <f t="shared" ref="AU6:BC6" si="6">IF(AU7="",NA(),AU7)</f>
        <v>38.83</v>
      </c>
      <c r="AV6" s="22">
        <f t="shared" si="6"/>
        <v>38.590000000000003</v>
      </c>
      <c r="AW6" s="22">
        <f t="shared" si="6"/>
        <v>51.07</v>
      </c>
      <c r="AX6" s="22">
        <f t="shared" si="6"/>
        <v>65.16</v>
      </c>
      <c r="AY6" s="22" t="str">
        <f t="shared" si="6"/>
        <v>-</v>
      </c>
      <c r="AZ6" s="22">
        <f t="shared" si="6"/>
        <v>327.77</v>
      </c>
      <c r="BA6" s="22">
        <f t="shared" si="6"/>
        <v>338.02</v>
      </c>
      <c r="BB6" s="22">
        <f t="shared" si="6"/>
        <v>345.94</v>
      </c>
      <c r="BC6" s="22">
        <f t="shared" si="6"/>
        <v>329.7</v>
      </c>
      <c r="BD6" s="21" t="str">
        <f>IF(BD7="","",IF(BD7="-","【-】","【"&amp;SUBSTITUTE(TEXT(BD7,"#,##0.00"),"-","△")&amp;"】"))</f>
        <v>【243.36】</v>
      </c>
      <c r="BE6" s="22" t="str">
        <f>IF(BE7="",NA(),BE7)</f>
        <v>-</v>
      </c>
      <c r="BF6" s="22">
        <f t="shared" ref="BF6:BN6" si="7">IF(BF7="",NA(),BF7)</f>
        <v>803.01</v>
      </c>
      <c r="BG6" s="22">
        <f t="shared" si="7"/>
        <v>745.03</v>
      </c>
      <c r="BH6" s="22">
        <f t="shared" si="7"/>
        <v>693.51</v>
      </c>
      <c r="BI6" s="22">
        <f t="shared" si="7"/>
        <v>617.15</v>
      </c>
      <c r="BJ6" s="22" t="str">
        <f t="shared" si="7"/>
        <v>-</v>
      </c>
      <c r="BK6" s="22">
        <f t="shared" si="7"/>
        <v>397.1</v>
      </c>
      <c r="BL6" s="22">
        <f t="shared" si="7"/>
        <v>379.91</v>
      </c>
      <c r="BM6" s="22">
        <f t="shared" si="7"/>
        <v>386.61</v>
      </c>
      <c r="BN6" s="22">
        <f t="shared" si="7"/>
        <v>381.56</v>
      </c>
      <c r="BO6" s="21" t="str">
        <f>IF(BO7="","",IF(BO7="-","【-】","【"&amp;SUBSTITUTE(TEXT(BO7,"#,##0.00"),"-","△")&amp;"】"))</f>
        <v>【265.93】</v>
      </c>
      <c r="BP6" s="22" t="str">
        <f>IF(BP7="",NA(),BP7)</f>
        <v>-</v>
      </c>
      <c r="BQ6" s="22">
        <f t="shared" ref="BQ6:BY6" si="8">IF(BQ7="",NA(),BQ7)</f>
        <v>71.680000000000007</v>
      </c>
      <c r="BR6" s="22">
        <f t="shared" si="8"/>
        <v>76.69</v>
      </c>
      <c r="BS6" s="22">
        <f t="shared" si="8"/>
        <v>75.86</v>
      </c>
      <c r="BT6" s="22">
        <f t="shared" si="8"/>
        <v>79.33</v>
      </c>
      <c r="BU6" s="22" t="str">
        <f t="shared" si="8"/>
        <v>-</v>
      </c>
      <c r="BV6" s="22">
        <f t="shared" si="8"/>
        <v>95.79</v>
      </c>
      <c r="BW6" s="22">
        <f t="shared" si="8"/>
        <v>98.3</v>
      </c>
      <c r="BX6" s="22">
        <f t="shared" si="8"/>
        <v>93.82</v>
      </c>
      <c r="BY6" s="22">
        <f t="shared" si="8"/>
        <v>95.04</v>
      </c>
      <c r="BZ6" s="21" t="str">
        <f>IF(BZ7="","",IF(BZ7="-","【-】","【"&amp;SUBSTITUTE(TEXT(BZ7,"#,##0.00"),"-","△")&amp;"】"))</f>
        <v>【97.82】</v>
      </c>
      <c r="CA6" s="22" t="str">
        <f>IF(CA7="",NA(),CA7)</f>
        <v>-</v>
      </c>
      <c r="CB6" s="22">
        <f t="shared" ref="CB6:CJ6" si="9">IF(CB7="",NA(),CB7)</f>
        <v>208.94</v>
      </c>
      <c r="CC6" s="22">
        <f t="shared" si="9"/>
        <v>195.97</v>
      </c>
      <c r="CD6" s="22">
        <f t="shared" si="9"/>
        <v>200.91</v>
      </c>
      <c r="CE6" s="22">
        <f t="shared" si="9"/>
        <v>194.33</v>
      </c>
      <c r="CF6" s="22" t="str">
        <f t="shared" si="9"/>
        <v>-</v>
      </c>
      <c r="CG6" s="22">
        <f t="shared" si="9"/>
        <v>171.13</v>
      </c>
      <c r="CH6" s="22">
        <f t="shared" si="9"/>
        <v>173.7</v>
      </c>
      <c r="CI6" s="22">
        <f t="shared" si="9"/>
        <v>178.94</v>
      </c>
      <c r="CJ6" s="22">
        <f t="shared" si="9"/>
        <v>180.19</v>
      </c>
      <c r="CK6" s="21" t="str">
        <f>IF(CK7="","",IF(CK7="-","【-】","【"&amp;SUBSTITUTE(TEXT(CK7,"#,##0.00"),"-","△")&amp;"】"))</f>
        <v>【177.56】</v>
      </c>
      <c r="CL6" s="22" t="str">
        <f>IF(CL7="",NA(),CL7)</f>
        <v>-</v>
      </c>
      <c r="CM6" s="22">
        <f t="shared" ref="CM6:CU6" si="10">IF(CM7="",NA(),CM7)</f>
        <v>58.75</v>
      </c>
      <c r="CN6" s="22">
        <f t="shared" si="10"/>
        <v>57.79</v>
      </c>
      <c r="CO6" s="22">
        <f t="shared" si="10"/>
        <v>56.98</v>
      </c>
      <c r="CP6" s="22">
        <f t="shared" si="10"/>
        <v>57.03</v>
      </c>
      <c r="CQ6" s="22" t="str">
        <f t="shared" si="10"/>
        <v>-</v>
      </c>
      <c r="CR6" s="22">
        <f t="shared" si="10"/>
        <v>60.12</v>
      </c>
      <c r="CS6" s="22">
        <f t="shared" si="10"/>
        <v>60.34</v>
      </c>
      <c r="CT6" s="22">
        <f t="shared" si="10"/>
        <v>59.54</v>
      </c>
      <c r="CU6" s="22">
        <f t="shared" si="10"/>
        <v>59.26</v>
      </c>
      <c r="CV6" s="21" t="str">
        <f>IF(CV7="","",IF(CV7="-","【-】","【"&amp;SUBSTITUTE(TEXT(CV7,"#,##0.00"),"-","△")&amp;"】"))</f>
        <v>【59.81】</v>
      </c>
      <c r="CW6" s="22" t="str">
        <f>IF(CW7="",NA(),CW7)</f>
        <v>-</v>
      </c>
      <c r="CX6" s="22">
        <f t="shared" ref="CX6:DF6" si="11">IF(CX7="",NA(),CX7)</f>
        <v>57.96</v>
      </c>
      <c r="CY6" s="22">
        <f t="shared" si="11"/>
        <v>58.92</v>
      </c>
      <c r="CZ6" s="22">
        <f t="shared" si="11"/>
        <v>58.13</v>
      </c>
      <c r="DA6" s="22">
        <f t="shared" si="11"/>
        <v>59.67</v>
      </c>
      <c r="DB6" s="22" t="str">
        <f t="shared" si="11"/>
        <v>-</v>
      </c>
      <c r="DC6" s="22">
        <f t="shared" si="11"/>
        <v>84.24</v>
      </c>
      <c r="DD6" s="22">
        <f t="shared" si="11"/>
        <v>84.19</v>
      </c>
      <c r="DE6" s="22">
        <f t="shared" si="11"/>
        <v>83.93</v>
      </c>
      <c r="DF6" s="22">
        <f t="shared" si="11"/>
        <v>83.84</v>
      </c>
      <c r="DG6" s="21" t="str">
        <f>IF(DG7="","",IF(DG7="-","【-】","【"&amp;SUBSTITUTE(TEXT(DG7,"#,##0.00"),"-","△")&amp;"】"))</f>
        <v>【89.42】</v>
      </c>
      <c r="DH6" s="22" t="str">
        <f>IF(DH7="",NA(),DH7)</f>
        <v>-</v>
      </c>
      <c r="DI6" s="22">
        <f t="shared" ref="DI6:DQ6" si="12">IF(DI7="",NA(),DI7)</f>
        <v>54.82</v>
      </c>
      <c r="DJ6" s="22">
        <f t="shared" si="12"/>
        <v>56.45</v>
      </c>
      <c r="DK6" s="22">
        <f t="shared" si="12"/>
        <v>58.23</v>
      </c>
      <c r="DL6" s="22">
        <f t="shared" si="12"/>
        <v>59.66</v>
      </c>
      <c r="DM6" s="22" t="str">
        <f t="shared" si="12"/>
        <v>-</v>
      </c>
      <c r="DN6" s="22">
        <f t="shared" si="12"/>
        <v>48.83</v>
      </c>
      <c r="DO6" s="22">
        <f t="shared" si="12"/>
        <v>49.96</v>
      </c>
      <c r="DP6" s="22">
        <f t="shared" si="12"/>
        <v>50.82</v>
      </c>
      <c r="DQ6" s="22">
        <f t="shared" si="12"/>
        <v>51.82</v>
      </c>
      <c r="DR6" s="21" t="str">
        <f>IF(DR7="","",IF(DR7="-","【-】","【"&amp;SUBSTITUTE(TEXT(DR7,"#,##0.00"),"-","△")&amp;"】"))</f>
        <v>【52.02】</v>
      </c>
      <c r="DS6" s="22" t="str">
        <f>IF(DS7="",NA(),DS7)</f>
        <v>-</v>
      </c>
      <c r="DT6" s="22">
        <f t="shared" ref="DT6:EB6" si="13">IF(DT7="",NA(),DT7)</f>
        <v>18.46</v>
      </c>
      <c r="DU6" s="22">
        <f t="shared" si="13"/>
        <v>19.62</v>
      </c>
      <c r="DV6" s="22">
        <f t="shared" si="13"/>
        <v>20.100000000000001</v>
      </c>
      <c r="DW6" s="22">
        <f t="shared" si="13"/>
        <v>20.39</v>
      </c>
      <c r="DX6" s="22" t="str">
        <f t="shared" si="13"/>
        <v>-</v>
      </c>
      <c r="DY6" s="22">
        <f t="shared" si="13"/>
        <v>18.18</v>
      </c>
      <c r="DZ6" s="22">
        <f t="shared" si="13"/>
        <v>19.32</v>
      </c>
      <c r="EA6" s="22">
        <f t="shared" si="13"/>
        <v>21.16</v>
      </c>
      <c r="EB6" s="22">
        <f t="shared" si="13"/>
        <v>22.72</v>
      </c>
      <c r="EC6" s="21" t="str">
        <f>IF(EC7="","",IF(EC7="-","【-】","【"&amp;SUBSTITUTE(TEXT(EC7,"#,##0.00"),"-","△")&amp;"】"))</f>
        <v>【25.37】</v>
      </c>
      <c r="ED6" s="22" t="str">
        <f>IF(ED7="",NA(),ED7)</f>
        <v>-</v>
      </c>
      <c r="EE6" s="21">
        <f t="shared" ref="EE6:EM6" si="14">IF(EE7="",NA(),EE7)</f>
        <v>0</v>
      </c>
      <c r="EF6" s="22">
        <f t="shared" si="14"/>
        <v>0.25</v>
      </c>
      <c r="EG6" s="22">
        <f t="shared" si="14"/>
        <v>0.09</v>
      </c>
      <c r="EH6" s="22">
        <f t="shared" si="14"/>
        <v>0.2</v>
      </c>
      <c r="EI6" s="22" t="str">
        <f t="shared" si="14"/>
        <v>-</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192091</v>
      </c>
      <c r="D7" s="24">
        <v>46</v>
      </c>
      <c r="E7" s="24">
        <v>1</v>
      </c>
      <c r="F7" s="24">
        <v>0</v>
      </c>
      <c r="G7" s="24">
        <v>1</v>
      </c>
      <c r="H7" s="24" t="s">
        <v>93</v>
      </c>
      <c r="I7" s="24" t="s">
        <v>94</v>
      </c>
      <c r="J7" s="24" t="s">
        <v>95</v>
      </c>
      <c r="K7" s="24" t="s">
        <v>96</v>
      </c>
      <c r="L7" s="24" t="s">
        <v>97</v>
      </c>
      <c r="M7" s="24" t="s">
        <v>98</v>
      </c>
      <c r="N7" s="25" t="s">
        <v>99</v>
      </c>
      <c r="O7" s="25">
        <v>68.260000000000005</v>
      </c>
      <c r="P7" s="25">
        <v>96.6</v>
      </c>
      <c r="Q7" s="25">
        <v>2140</v>
      </c>
      <c r="R7" s="25">
        <v>45533</v>
      </c>
      <c r="S7" s="25">
        <v>602.48</v>
      </c>
      <c r="T7" s="25">
        <v>75.58</v>
      </c>
      <c r="U7" s="25">
        <v>43866</v>
      </c>
      <c r="V7" s="25">
        <v>208.49</v>
      </c>
      <c r="W7" s="25">
        <v>210.4</v>
      </c>
      <c r="X7" s="25" t="s">
        <v>99</v>
      </c>
      <c r="Y7" s="25">
        <v>102.6</v>
      </c>
      <c r="Z7" s="25">
        <v>100.05</v>
      </c>
      <c r="AA7" s="25">
        <v>101.23</v>
      </c>
      <c r="AB7" s="25">
        <v>104.79</v>
      </c>
      <c r="AC7" s="25" t="s">
        <v>99</v>
      </c>
      <c r="AD7" s="25">
        <v>108.83</v>
      </c>
      <c r="AE7" s="25">
        <v>109.23</v>
      </c>
      <c r="AF7" s="25">
        <v>108.04</v>
      </c>
      <c r="AG7" s="25">
        <v>107.49</v>
      </c>
      <c r="AH7" s="25">
        <v>108.24</v>
      </c>
      <c r="AI7" s="25" t="s">
        <v>99</v>
      </c>
      <c r="AJ7" s="25">
        <v>0</v>
      </c>
      <c r="AK7" s="25">
        <v>0</v>
      </c>
      <c r="AL7" s="25">
        <v>0</v>
      </c>
      <c r="AM7" s="25">
        <v>0</v>
      </c>
      <c r="AN7" s="25" t="s">
        <v>99</v>
      </c>
      <c r="AO7" s="25">
        <v>4.34</v>
      </c>
      <c r="AP7" s="25">
        <v>4.6900000000000004</v>
      </c>
      <c r="AQ7" s="25">
        <v>4.72</v>
      </c>
      <c r="AR7" s="25">
        <v>5.76</v>
      </c>
      <c r="AS7" s="25">
        <v>1.5</v>
      </c>
      <c r="AT7" s="25" t="s">
        <v>99</v>
      </c>
      <c r="AU7" s="25">
        <v>38.83</v>
      </c>
      <c r="AV7" s="25">
        <v>38.590000000000003</v>
      </c>
      <c r="AW7" s="25">
        <v>51.07</v>
      </c>
      <c r="AX7" s="25">
        <v>65.16</v>
      </c>
      <c r="AY7" s="25" t="s">
        <v>99</v>
      </c>
      <c r="AZ7" s="25">
        <v>327.77</v>
      </c>
      <c r="BA7" s="25">
        <v>338.02</v>
      </c>
      <c r="BB7" s="25">
        <v>345.94</v>
      </c>
      <c r="BC7" s="25">
        <v>329.7</v>
      </c>
      <c r="BD7" s="25">
        <v>243.36</v>
      </c>
      <c r="BE7" s="25" t="s">
        <v>99</v>
      </c>
      <c r="BF7" s="25">
        <v>803.01</v>
      </c>
      <c r="BG7" s="25">
        <v>745.03</v>
      </c>
      <c r="BH7" s="25">
        <v>693.51</v>
      </c>
      <c r="BI7" s="25">
        <v>617.15</v>
      </c>
      <c r="BJ7" s="25" t="s">
        <v>99</v>
      </c>
      <c r="BK7" s="25">
        <v>397.1</v>
      </c>
      <c r="BL7" s="25">
        <v>379.91</v>
      </c>
      <c r="BM7" s="25">
        <v>386.61</v>
      </c>
      <c r="BN7" s="25">
        <v>381.56</v>
      </c>
      <c r="BO7" s="25">
        <v>265.93</v>
      </c>
      <c r="BP7" s="25" t="s">
        <v>99</v>
      </c>
      <c r="BQ7" s="25">
        <v>71.680000000000007</v>
      </c>
      <c r="BR7" s="25">
        <v>76.69</v>
      </c>
      <c r="BS7" s="25">
        <v>75.86</v>
      </c>
      <c r="BT7" s="25">
        <v>79.33</v>
      </c>
      <c r="BU7" s="25" t="s">
        <v>99</v>
      </c>
      <c r="BV7" s="25">
        <v>95.79</v>
      </c>
      <c r="BW7" s="25">
        <v>98.3</v>
      </c>
      <c r="BX7" s="25">
        <v>93.82</v>
      </c>
      <c r="BY7" s="25">
        <v>95.04</v>
      </c>
      <c r="BZ7" s="25">
        <v>97.82</v>
      </c>
      <c r="CA7" s="25" t="s">
        <v>99</v>
      </c>
      <c r="CB7" s="25">
        <v>208.94</v>
      </c>
      <c r="CC7" s="25">
        <v>195.97</v>
      </c>
      <c r="CD7" s="25">
        <v>200.91</v>
      </c>
      <c r="CE7" s="25">
        <v>194.33</v>
      </c>
      <c r="CF7" s="25" t="s">
        <v>99</v>
      </c>
      <c r="CG7" s="25">
        <v>171.13</v>
      </c>
      <c r="CH7" s="25">
        <v>173.7</v>
      </c>
      <c r="CI7" s="25">
        <v>178.94</v>
      </c>
      <c r="CJ7" s="25">
        <v>180.19</v>
      </c>
      <c r="CK7" s="25">
        <v>177.56</v>
      </c>
      <c r="CL7" s="25" t="s">
        <v>99</v>
      </c>
      <c r="CM7" s="25">
        <v>58.75</v>
      </c>
      <c r="CN7" s="25">
        <v>57.79</v>
      </c>
      <c r="CO7" s="25">
        <v>56.98</v>
      </c>
      <c r="CP7" s="25">
        <v>57.03</v>
      </c>
      <c r="CQ7" s="25" t="s">
        <v>99</v>
      </c>
      <c r="CR7" s="25">
        <v>60.12</v>
      </c>
      <c r="CS7" s="25">
        <v>60.34</v>
      </c>
      <c r="CT7" s="25">
        <v>59.54</v>
      </c>
      <c r="CU7" s="25">
        <v>59.26</v>
      </c>
      <c r="CV7" s="25">
        <v>59.81</v>
      </c>
      <c r="CW7" s="25" t="s">
        <v>99</v>
      </c>
      <c r="CX7" s="25">
        <v>57.96</v>
      </c>
      <c r="CY7" s="25">
        <v>58.92</v>
      </c>
      <c r="CZ7" s="25">
        <v>58.13</v>
      </c>
      <c r="DA7" s="25">
        <v>59.67</v>
      </c>
      <c r="DB7" s="25" t="s">
        <v>99</v>
      </c>
      <c r="DC7" s="25">
        <v>84.24</v>
      </c>
      <c r="DD7" s="25">
        <v>84.19</v>
      </c>
      <c r="DE7" s="25">
        <v>83.93</v>
      </c>
      <c r="DF7" s="25">
        <v>83.84</v>
      </c>
      <c r="DG7" s="25">
        <v>89.42</v>
      </c>
      <c r="DH7" s="25" t="s">
        <v>99</v>
      </c>
      <c r="DI7" s="25">
        <v>54.82</v>
      </c>
      <c r="DJ7" s="25">
        <v>56.45</v>
      </c>
      <c r="DK7" s="25">
        <v>58.23</v>
      </c>
      <c r="DL7" s="25">
        <v>59.66</v>
      </c>
      <c r="DM7" s="25" t="s">
        <v>99</v>
      </c>
      <c r="DN7" s="25">
        <v>48.83</v>
      </c>
      <c r="DO7" s="25">
        <v>49.96</v>
      </c>
      <c r="DP7" s="25">
        <v>50.82</v>
      </c>
      <c r="DQ7" s="25">
        <v>51.82</v>
      </c>
      <c r="DR7" s="25">
        <v>52.02</v>
      </c>
      <c r="DS7" s="25" t="s">
        <v>99</v>
      </c>
      <c r="DT7" s="25">
        <v>18.46</v>
      </c>
      <c r="DU7" s="25">
        <v>19.62</v>
      </c>
      <c r="DV7" s="25">
        <v>20.100000000000001</v>
      </c>
      <c r="DW7" s="25">
        <v>20.39</v>
      </c>
      <c r="DX7" s="25" t="s">
        <v>99</v>
      </c>
      <c r="DY7" s="25">
        <v>18.18</v>
      </c>
      <c r="DZ7" s="25">
        <v>19.32</v>
      </c>
      <c r="EA7" s="25">
        <v>21.16</v>
      </c>
      <c r="EB7" s="25">
        <v>22.72</v>
      </c>
      <c r="EC7" s="25">
        <v>25.37</v>
      </c>
      <c r="ED7" s="25" t="s">
        <v>99</v>
      </c>
      <c r="EE7" s="25">
        <v>0</v>
      </c>
      <c r="EF7" s="25">
        <v>0.25</v>
      </c>
      <c r="EG7" s="25">
        <v>0.09</v>
      </c>
      <c r="EH7" s="25">
        <v>0.2</v>
      </c>
      <c r="EI7" s="25" t="s">
        <v>99</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柳澤 信吾</cp:lastModifiedBy>
  <cp:lastPrinted>2025-02-05T04:24:09Z</cp:lastPrinted>
  <dcterms:created xsi:type="dcterms:W3CDTF">2025-01-24T06:48:46Z</dcterms:created>
  <dcterms:modified xsi:type="dcterms:W3CDTF">2025-02-05T04:24:12Z</dcterms:modified>
  <cp:category/>
</cp:coreProperties>
</file>