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M:\2024年度\12 公営企業\02 調査・照会\01 県\13 【山梨県市町村課：2.5〆】公営企業に係る経営比較分析表（令和５年度決算）の分析等について（依頼）\04市→県\"/>
    </mc:Choice>
  </mc:AlternateContent>
  <xr:revisionPtr revIDLastSave="0" documentId="13_ncr:1_{DAC47879-89EB-44C6-9CC8-FB0988A1609D}" xr6:coauthVersionLast="47" xr6:coauthVersionMax="47" xr10:uidLastSave="{00000000-0000-0000-0000-000000000000}"/>
  <workbookProtection workbookAlgorithmName="SHA-512" workbookHashValue="+Pv9785AecsXgESdTPMZiCSvfhuWR2gVfKQAyzAHNOcGXVD6c3+LcU0+eOLv6tzJaEHZ7lSUrkWfEYKH8qraqA==" workbookSaltValue="rcYk0WsLoJyOVDuaZKtwRQ==" workbookSpinCount="100000" lockStructure="1"/>
  <bookViews>
    <workbookView xWindow="-120" yWindow="-120" windowWidth="29040" windowHeight="1584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ML77" i="4" s="1"/>
  <c r="DY7" i="5"/>
  <c r="DX7" i="5"/>
  <c r="DW7" i="5"/>
  <c r="KV77" i="4" s="1"/>
  <c r="DV7" i="5"/>
  <c r="KH77" i="4" s="1"/>
  <c r="DJ7" i="5"/>
  <c r="DI7" i="5"/>
  <c r="CV7" i="5"/>
  <c r="ML54" i="4" s="1"/>
  <c r="CU7" i="5"/>
  <c r="LX54" i="4" s="1"/>
  <c r="CT7" i="5"/>
  <c r="CS7" i="5"/>
  <c r="KV54" i="4" s="1"/>
  <c r="CR7" i="5"/>
  <c r="KH54" i="4" s="1"/>
  <c r="CQ7" i="5"/>
  <c r="ML53" i="4" s="1"/>
  <c r="CP7" i="5"/>
  <c r="CO7" i="5"/>
  <c r="CN7" i="5"/>
  <c r="KV53" i="4" s="1"/>
  <c r="CM7" i="5"/>
  <c r="KH53" i="4" s="1"/>
  <c r="CK7" i="5"/>
  <c r="CJ7" i="5"/>
  <c r="CI7" i="5"/>
  <c r="HV54" i="4" s="1"/>
  <c r="CH7" i="5"/>
  <c r="HH54" i="4" s="1"/>
  <c r="CG7" i="5"/>
  <c r="CF7" i="5"/>
  <c r="CE7" i="5"/>
  <c r="CD7" i="5"/>
  <c r="HV53" i="4" s="1"/>
  <c r="CC7" i="5"/>
  <c r="CB7" i="5"/>
  <c r="BZ7" i="5"/>
  <c r="BY7" i="5"/>
  <c r="EV54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V53" i="4" s="1"/>
  <c r="BI7" i="5"/>
  <c r="BH53" i="4" s="1"/>
  <c r="BH7" i="5"/>
  <c r="AT53" i="4" s="1"/>
  <c r="BG7" i="5"/>
  <c r="BF7" i="5"/>
  <c r="R53" i="4" s="1"/>
  <c r="BD7" i="5"/>
  <c r="IX32" i="4" s="1"/>
  <c r="BC7" i="5"/>
  <c r="IJ32" i="4" s="1"/>
  <c r="BB7" i="5"/>
  <c r="BA7" i="5"/>
  <c r="HH32" i="4" s="1"/>
  <c r="AZ7" i="5"/>
  <c r="GT32" i="4" s="1"/>
  <c r="AY7" i="5"/>
  <c r="IX31" i="4" s="1"/>
  <c r="AX7" i="5"/>
  <c r="AW7" i="5"/>
  <c r="AV7" i="5"/>
  <c r="AU7" i="5"/>
  <c r="GT31" i="4" s="1"/>
  <c r="AS7" i="5"/>
  <c r="AR7" i="5"/>
  <c r="AQ7" i="5"/>
  <c r="EH32" i="4" s="1"/>
  <c r="AP7" i="5"/>
  <c r="DT32" i="4" s="1"/>
  <c r="AO7" i="5"/>
  <c r="AN7" i="5"/>
  <c r="AM7" i="5"/>
  <c r="AL7" i="5"/>
  <c r="AK7" i="5"/>
  <c r="AJ7" i="5"/>
  <c r="AH7" i="5"/>
  <c r="AG7" i="5"/>
  <c r="BH32" i="4" s="1"/>
  <c r="AF7" i="5"/>
  <c r="AE7" i="5"/>
  <c r="AD7" i="5"/>
  <c r="AC7" i="5"/>
  <c r="BV31" i="4" s="1"/>
  <c r="AB7" i="5"/>
  <c r="AA7" i="5"/>
  <c r="AT31" i="4" s="1"/>
  <c r="Z7" i="5"/>
  <c r="AF31" i="4" s="1"/>
  <c r="Y7" i="5"/>
  <c r="R31" i="4" s="1"/>
  <c r="X7" i="5"/>
  <c r="W7" i="5"/>
  <c r="V7" i="5"/>
  <c r="IC10" i="4" s="1"/>
  <c r="U7" i="5"/>
  <c r="LO8" i="4" s="1"/>
  <c r="T7" i="5"/>
  <c r="S7" i="5"/>
  <c r="R7" i="5"/>
  <c r="DU10" i="4" s="1"/>
  <c r="Q7" i="5"/>
  <c r="CF10" i="4" s="1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C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I88" i="4"/>
  <c r="H88" i="4"/>
  <c r="F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LX77" i="4"/>
  <c r="LJ77" i="4"/>
  <c r="IX77" i="4"/>
  <c r="IJ77" i="4"/>
  <c r="HV77" i="4"/>
  <c r="HH77" i="4"/>
  <c r="GT77" i="4"/>
  <c r="BV77" i="4"/>
  <c r="BH77" i="4"/>
  <c r="AT77" i="4"/>
  <c r="AF77" i="4"/>
  <c r="R77" i="4"/>
  <c r="CU76" i="4"/>
  <c r="LJ54" i="4"/>
  <c r="IX54" i="4"/>
  <c r="IJ54" i="4"/>
  <c r="GT54" i="4"/>
  <c r="FJ54" i="4"/>
  <c r="EH54" i="4"/>
  <c r="DT54" i="4"/>
  <c r="DF54" i="4"/>
  <c r="BV54" i="4"/>
  <c r="BH54" i="4"/>
  <c r="AT54" i="4"/>
  <c r="AF54" i="4"/>
  <c r="R54" i="4"/>
  <c r="LX53" i="4"/>
  <c r="LJ53" i="4"/>
  <c r="IX53" i="4"/>
  <c r="IJ53" i="4"/>
  <c r="HH53" i="4"/>
  <c r="GT53" i="4"/>
  <c r="FJ53" i="4"/>
  <c r="EV53" i="4"/>
  <c r="EH53" i="4"/>
  <c r="DT53" i="4"/>
  <c r="DF53" i="4"/>
  <c r="AF53" i="4"/>
  <c r="HV32" i="4"/>
  <c r="FJ32" i="4"/>
  <c r="EV32" i="4"/>
  <c r="DF32" i="4"/>
  <c r="BV32" i="4"/>
  <c r="AT32" i="4"/>
  <c r="AF32" i="4"/>
  <c r="R32" i="4"/>
  <c r="IJ31" i="4"/>
  <c r="HV31" i="4"/>
  <c r="HH31" i="4"/>
  <c r="FJ31" i="4"/>
  <c r="EV31" i="4"/>
  <c r="EH31" i="4"/>
  <c r="DT31" i="4"/>
  <c r="DF31" i="4"/>
  <c r="BH31" i="4"/>
  <c r="LO10" i="4"/>
  <c r="JV10" i="4"/>
  <c r="AQ10" i="4"/>
  <c r="JV8" i="4"/>
  <c r="IC8" i="4"/>
  <c r="CF8" i="4"/>
  <c r="AQ8" i="4"/>
  <c r="D11" i="5" l="1"/>
  <c r="HV52" i="4" s="1"/>
  <c r="E11" i="5"/>
  <c r="EV52" i="4" s="1"/>
  <c r="AF52" i="4"/>
  <c r="HH76" i="4"/>
  <c r="KV52" i="4"/>
  <c r="AF30" i="4"/>
  <c r="HH52" i="4"/>
  <c r="AF76" i="4"/>
  <c r="DT52" i="4"/>
  <c r="HH30" i="4"/>
  <c r="KV76" i="4"/>
  <c r="DT30" i="4"/>
  <c r="B11" i="5"/>
  <c r="F11" i="5"/>
  <c r="LJ76" i="4" l="1"/>
  <c r="EH52" i="4"/>
  <c r="LJ52" i="4"/>
  <c r="AT52" i="4"/>
  <c r="LX76" i="4"/>
  <c r="EH30" i="4"/>
  <c r="AT76" i="4"/>
  <c r="BH52" i="4"/>
  <c r="AT30" i="4"/>
  <c r="IJ30" i="4"/>
  <c r="EV30" i="4"/>
  <c r="HV76" i="4"/>
  <c r="HV30" i="4"/>
  <c r="BH76" i="4"/>
  <c r="IJ76" i="4"/>
  <c r="IJ52" i="4"/>
  <c r="LX52" i="4"/>
  <c r="BH30" i="4"/>
  <c r="KH76" i="4"/>
  <c r="R52" i="4"/>
  <c r="DF30" i="4"/>
  <c r="GT76" i="4"/>
  <c r="KH52" i="4"/>
  <c r="R30" i="4"/>
  <c r="GT52" i="4"/>
  <c r="R76" i="4"/>
  <c r="DF52" i="4"/>
  <c r="GT30" i="4"/>
  <c r="ML76" i="4"/>
  <c r="BV52" i="4"/>
  <c r="FJ30" i="4"/>
  <c r="IX76" i="4"/>
  <c r="ML52" i="4"/>
  <c r="BV30" i="4"/>
  <c r="IX52" i="4"/>
  <c r="BV76" i="4"/>
  <c r="FJ52" i="4"/>
  <c r="IX30" i="4"/>
</calcChain>
</file>

<file path=xl/sharedStrings.xml><?xml version="1.0" encoding="utf-8"?>
<sst xmlns="http://schemas.openxmlformats.org/spreadsheetml/2006/main" count="301" uniqueCount="137">
  <si>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</si>
  <si>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</si>
  <si>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</si>
  <si>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</si>
  <si>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</si>
  <si>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</si>
  <si>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</si>
  <si>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</si>
  <si>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</si>
  <si>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</si>
  <si>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</si>
  <si>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</si>
  <si>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</si>
  <si>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</si>
  <si>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</si>
  <si>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</si>
  <si>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</si>
  <si>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</si>
  <si>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</si>
  <si>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</si>
  <si>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</si>
  <si>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</si>
  <si>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</si>
  <si>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</si>
  <si>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</si>
  <si>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</si>
  <si>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</si>
  <si>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</si>
  <si>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</si>
  <si>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</si>
  <si>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</si>
  <si>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</si>
  <si>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</si>
  <si>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</si>
  <si>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</si>
  <si>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</si>
  <si>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</si>
  <si>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</si>
  <si>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</si>
  <si>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</si>
  <si>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</si>
  <si>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</si>
  <si>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</si>
  <si>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</si>
  <si>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</si>
  <si>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</si>
  <si>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</si>
  <si>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</si>
  <si>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</si>
  <si>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</si>
  <si>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</si>
  <si>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</si>
  <si>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</si>
  <si>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</si>
  <si>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</si>
  <si>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</si>
  <si>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</si>
  <si>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</si>
  <si>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</si>
  <si>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</si>
  <si>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</si>
  <si>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</si>
  <si>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</si>
  <si>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</si>
  <si>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</si>
  <si>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</si>
  <si>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</si>
  <si>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</si>
  <si>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</si>
  <si>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</si>
  <si>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</si>
  <si>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</si>
  <si>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</si>
  <si>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</si>
  <si>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</si>
  <si>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</si>
  <si>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</si>
  <si>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</si>
  <si>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</si>
  <si>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</si>
  <si>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</si>
  <si>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</si>
  <si>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</si>
  <si>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</si>
  <si>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</si>
  <si>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</si>
  <si>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</si>
  <si>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</si>
  <si>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</si>
  <si>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</si>
  <si>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</si>
  <si>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</si>
  <si>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</si>
  <si>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</si>
  <si>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</si>
  <si>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</si>
  <si>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</si>
  <si>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</si>
  <si>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</si>
  <si>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</si>
  <si>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</si>
  <si>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</si>
  <si>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</si>
  <si>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</si>
  <si>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</si>
  <si>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</si>
  <si>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</si>
  <si>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</si>
  <si>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</si>
  <si>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</si>
  <si>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</si>
  <si>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</si>
  <si>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</si>
  <si>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</si>
  <si>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</si>
  <si>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</si>
  <si>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</si>
  <si>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山梨県　南アルプス市</t>
  </si>
  <si>
    <t>南アルプス市山梨県北岳山荘</t>
  </si>
  <si>
    <t>法非適用</t>
  </si>
  <si>
    <t>観光施設事業</t>
  </si>
  <si>
    <t>休養宿泊施設</t>
  </si>
  <si>
    <t>Ａ１Ｂ２</t>
  </si>
  <si>
    <t>非設置</t>
  </si>
  <si>
    <t>該当数値なし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</si>
  <si>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</si>
  <si>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</si>
  <si>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</si>
  <si>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</si>
  <si>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</si>
  <si>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</si>
  <si>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</si>
  <si>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</si>
  <si>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⑧当該数値なし。
⑨周辺類似施設のデータが無いため比較不能。
⑩当該数値なし。
⑪該当数値なし。
⑫比率０％である。しかし、施設の老朽化等により大規模改修の必要が生じ、将来的な比率の増加が予想される。</t>
    <phoneticPr fontId="5"/>
  </si>
  <si>
    <t>⑬令和５年度は、新型コロナウイルス感染症の５類移行や、シーズンを通して休日の好天が続いたことにより、見込みを大幅に超える利用者数であった。
令和６年度もシーズンを通して通常営業を予定しているため、同程度の利用者数が見込まれる。</t>
    <rPh sb="50" eb="52">
      <t>ミコ</t>
    </rPh>
    <rPh sb="54" eb="56">
      <t>オオハバ</t>
    </rPh>
    <rPh sb="57" eb="58">
      <t>コ</t>
    </rPh>
    <rPh sb="60" eb="62">
      <t>リヨウ</t>
    </rPh>
    <rPh sb="62" eb="63">
      <t>シャ</t>
    </rPh>
    <rPh sb="63" eb="64">
      <t>スウ</t>
    </rPh>
    <rPh sb="70" eb="72">
      <t>レイワ</t>
    </rPh>
    <rPh sb="73" eb="75">
      <t>ネンド</t>
    </rPh>
    <rPh sb="81" eb="82">
      <t>トオ</t>
    </rPh>
    <rPh sb="84" eb="86">
      <t>ツウジョウ</t>
    </rPh>
    <rPh sb="86" eb="88">
      <t>エイギョウ</t>
    </rPh>
    <rPh sb="89" eb="91">
      <t>ヨテイ</t>
    </rPh>
    <rPh sb="98" eb="101">
      <t>ドウテイド</t>
    </rPh>
    <rPh sb="102" eb="104">
      <t>リヨウ</t>
    </rPh>
    <rPh sb="104" eb="105">
      <t>シャ</t>
    </rPh>
    <rPh sb="105" eb="106">
      <t>スウ</t>
    </rPh>
    <rPh sb="107" eb="109">
      <t>ミコ</t>
    </rPh>
    <phoneticPr fontId="5"/>
  </si>
  <si>
    <t>令和５年度は利用者数が多く、全体的に高い数値となったが、気象や災害等アクセス経路の状況による影響から、年度ごと利用者数に多少の変動があると考えられる。
また、公営の山小屋であるため、登山道整備、山岳公衆トイレ及び救護所運営、公営ヘリポートの維持管理を特別会計内で行っており、類似施設と比較しても営業コストが大きい。更に、近年の社会経済情勢により、ヘリコプターの空輸料金や燃料費などの固定経費が増加している。
施設の雨漏り等本体の老朽化が進んでいるため、長寿命化にむけた計画的な取組みが必要である。
予約制の導入により、経営の効率化や平日利用への平準化等、経営改善に取り組んでいる。
令和７年度から当施設にて指定管理者制度を導入し経費削減やサービスの向上を図っていく。</t>
    <rPh sb="0" eb="2">
      <t>レイワ</t>
    </rPh>
    <rPh sb="3" eb="5">
      <t>ネンド</t>
    </rPh>
    <rPh sb="6" eb="8">
      <t>リヨウ</t>
    </rPh>
    <rPh sb="8" eb="9">
      <t>シャ</t>
    </rPh>
    <rPh sb="9" eb="10">
      <t>スウ</t>
    </rPh>
    <rPh sb="11" eb="12">
      <t>オオ</t>
    </rPh>
    <rPh sb="14" eb="17">
      <t>ゼンタイテキ</t>
    </rPh>
    <rPh sb="18" eb="19">
      <t>タカ</t>
    </rPh>
    <rPh sb="20" eb="22">
      <t>スウチ</t>
    </rPh>
    <rPh sb="31" eb="33">
      <t>サイガイ</t>
    </rPh>
    <rPh sb="33" eb="34">
      <t>トウ</t>
    </rPh>
    <rPh sb="60" eb="62">
      <t>タショウ</t>
    </rPh>
    <rPh sb="294" eb="296">
      <t>ネンド</t>
    </rPh>
    <rPh sb="298" eb="301">
      <t>トウシセツ</t>
    </rPh>
    <rPh sb="303" eb="305">
      <t>シテイ</t>
    </rPh>
    <rPh sb="305" eb="307">
      <t>カンリ</t>
    </rPh>
    <rPh sb="307" eb="308">
      <t>シャ</t>
    </rPh>
    <rPh sb="308" eb="310">
      <t>セイド</t>
    </rPh>
    <rPh sb="311" eb="313">
      <t>ドウニュウ</t>
    </rPh>
    <rPh sb="314" eb="316">
      <t>ケイヒ</t>
    </rPh>
    <rPh sb="316" eb="318">
      <t>サクゲン</t>
    </rPh>
    <rPh sb="324" eb="326">
      <t>コウジョウ</t>
    </rPh>
    <rPh sb="327" eb="328">
      <t>ハカ</t>
    </rPh>
    <phoneticPr fontId="5"/>
  </si>
  <si>
    <t>①令和５年度は、新型コロナウイルス感染症の５類移行や、シーズンを通して休日の好天が続いたことにより利用者数が多く、例年より高い数値となっている。
④通年の営業ではないことから稼働率は低い水準だが、令和５年度は利用者数が多かったため例年より高い数値となっている。
⑥公営の山小屋のため、公衆トイレや救護所運営等営業コストが大きく低い水準だが、令和５年度は利用者数が多かったため例年より高い数値となっている。
⑦令和５年度は、新型コロナウイルス感染症の５類移行や、シーズンを通して休日の好天が続いたことにより利用者数が多く、例年より高い数値となっている。</t>
    <rPh sb="1" eb="3">
      <t>レイワ</t>
    </rPh>
    <rPh sb="4" eb="6">
      <t>ネンド</t>
    </rPh>
    <rPh sb="22" eb="23">
      <t>ルイ</t>
    </rPh>
    <rPh sb="23" eb="25">
      <t>イコウ</t>
    </rPh>
    <rPh sb="32" eb="33">
      <t>トオ</t>
    </rPh>
    <rPh sb="35" eb="37">
      <t>キュウジツ</t>
    </rPh>
    <rPh sb="38" eb="40">
      <t>コウテン</t>
    </rPh>
    <rPh sb="41" eb="42">
      <t>ツヅ</t>
    </rPh>
    <rPh sb="49" eb="51">
      <t>リヨウ</t>
    </rPh>
    <rPh sb="51" eb="52">
      <t>シャ</t>
    </rPh>
    <rPh sb="52" eb="53">
      <t>スウ</t>
    </rPh>
    <rPh sb="54" eb="55">
      <t>オオ</t>
    </rPh>
    <rPh sb="74" eb="75">
      <t>ツウ</t>
    </rPh>
    <rPh sb="98" eb="100">
      <t>レイワ</t>
    </rPh>
    <rPh sb="101" eb="103">
      <t>ネンド</t>
    </rPh>
    <rPh sb="142" eb="144">
      <t>コウシュウ</t>
    </rPh>
    <rPh sb="148" eb="151">
      <t>キュウゴショ</t>
    </rPh>
    <rPh sb="151" eb="153">
      <t>ウンエイ</t>
    </rPh>
    <rPh sb="153" eb="154">
      <t>トウ</t>
    </rPh>
    <rPh sb="154" eb="156">
      <t>エイギョウ</t>
    </rPh>
    <rPh sb="160" eb="161">
      <t>オオ</t>
    </rPh>
    <rPh sb="163" eb="164">
      <t>ヒク</t>
    </rPh>
    <rPh sb="165" eb="167">
      <t>スイジュン</t>
    </rPh>
    <rPh sb="176" eb="178">
      <t>リヨウ</t>
    </rPh>
    <rPh sb="178" eb="179">
      <t>シャ</t>
    </rPh>
    <rPh sb="179" eb="180">
      <t>スウ</t>
    </rPh>
    <rPh sb="181" eb="182">
      <t>オオ</t>
    </rPh>
    <rPh sb="187" eb="189">
      <t>レイネン</t>
    </rPh>
    <rPh sb="191" eb="192">
      <t>タカ</t>
    </rPh>
    <rPh sb="193" eb="195">
      <t>スウチ</t>
    </rPh>
    <rPh sb="220" eb="223">
      <t>カンセンショウ</t>
    </rPh>
    <rPh sb="260" eb="262">
      <t>レイネン</t>
    </rPh>
    <rPh sb="264" eb="265">
      <t>タカ</t>
    </rPh>
    <rPh sb="266" eb="268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</si>
</sst>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5-4D85-8F6C-8C6378A2F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706</c:v>
                </c:pt>
                <c:pt idx="1">
                  <c:v>16253</c:v>
                </c:pt>
                <c:pt idx="2">
                  <c:v>541785</c:v>
                </c:pt>
                <c:pt idx="3">
                  <c:v>5910</c:v>
                </c:pt>
                <c:pt idx="4">
                  <c:v>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5-4D85-8F6C-8C6378A2F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A96-4351-AB0E-F51887AB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6-4351-AB0E-F51887AB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1.06E-2</c:v>
                </c:pt>
                <c:pt idx="1">
                  <c:v>1.3599999999999999E-2</c:v>
                </c:pt>
                <c:pt idx="2">
                  <c:v>1.6899999999999998E-2</c:v>
                </c:pt>
                <c:pt idx="3">
                  <c:v>6.7999999999999996E-3</c:v>
                </c:pt>
                <c:pt idx="4">
                  <c:v>2.7799999999999998E-2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54-4F83-8D29-396C17D83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1E-3</c:v>
                </c:pt>
                <c:pt idx="1">
                  <c:v>0</c:v>
                </c:pt>
                <c:pt idx="2">
                  <c:v>8.9999999999999998E-4</c:v>
                </c:pt>
                <c:pt idx="3">
                  <c:v>1E-4</c:v>
                </c:pt>
                <c:pt idx="4">
                  <c:v>1.2999999999999999E-3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4-4F83-8D29-396C17D83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12.9</c:v>
                </c:pt>
                <c:pt idx="2">
                  <c:v>29.9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4-4ECE-B7C0-5144C9D93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39.9</c:v>
                </c:pt>
                <c:pt idx="2">
                  <c:v>27.2</c:v>
                </c:pt>
                <c:pt idx="3">
                  <c:v>23.7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4-4ECE-B7C0-5144C9D93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104.3</c:v>
                </c:pt>
                <c:pt idx="1">
                  <c:v>79.599999999999994</c:v>
                </c:pt>
                <c:pt idx="2">
                  <c:v>100</c:v>
                </c:pt>
                <c:pt idx="3">
                  <c:v>106.3</c:v>
                </c:pt>
                <c:pt idx="4">
                  <c:v>156.1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D-4FF4-8CE9-8FD459A2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125.6</c:v>
                </c:pt>
                <c:pt idx="1">
                  <c:v>83.9</c:v>
                </c:pt>
                <c:pt idx="2">
                  <c:v>94</c:v>
                </c:pt>
                <c:pt idx="3">
                  <c:v>98.4</c:v>
                </c:pt>
                <c:pt idx="4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D-4FF4-8CE9-8FD459A2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3232</c:v>
                </c:pt>
                <c:pt idx="1">
                  <c:v>-6343</c:v>
                </c:pt>
                <c:pt idx="2">
                  <c:v>-16400</c:v>
                </c:pt>
                <c:pt idx="3">
                  <c:v>2748</c:v>
                </c:pt>
                <c:pt idx="4">
                  <c:v>40095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B-4B90-B179-99D96DD84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3780</c:v>
                </c:pt>
                <c:pt idx="1">
                  <c:v>-46965</c:v>
                </c:pt>
                <c:pt idx="2">
                  <c:v>-24727</c:v>
                </c:pt>
                <c:pt idx="3">
                  <c:v>-21071</c:v>
                </c:pt>
                <c:pt idx="4">
                  <c:v>-18563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B-4B90-B179-99D96DD84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-18.399999999999999</c:v>
                </c:pt>
                <c:pt idx="1">
                  <c:v>0</c:v>
                </c:pt>
                <c:pt idx="2">
                  <c:v>-64.7</c:v>
                </c:pt>
                <c:pt idx="3">
                  <c:v>-165.2</c:v>
                </c:pt>
                <c:pt idx="4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D-4AF0-AA6E-9255A615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15.9</c:v>
                </c:pt>
                <c:pt idx="1">
                  <c:v>-99.9</c:v>
                </c:pt>
                <c:pt idx="2">
                  <c:v>-62.5</c:v>
                </c:pt>
                <c:pt idx="3">
                  <c:v>-110.4</c:v>
                </c:pt>
                <c:pt idx="4">
                  <c:v>-94.5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D-4AF0-AA6E-9255A615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11.7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A8C-935D-CA2856D7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78.5</c:v>
                </c:pt>
                <c:pt idx="2">
                  <c:v>273.39999999999998</c:v>
                </c:pt>
                <c:pt idx="3">
                  <c:v>255.5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95-4A8C-935D-CA2856D7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16.3</c:v>
                </c:pt>
                <c:pt idx="1">
                  <c:v>0</c:v>
                </c:pt>
                <c:pt idx="2">
                  <c:v>15.6</c:v>
                </c:pt>
                <c:pt idx="3">
                  <c:v>3.1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5-4F12-901B-083308CFF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2.8</c:v>
                </c:pt>
                <c:pt idx="2">
                  <c:v>14.6</c:v>
                </c:pt>
                <c:pt idx="3">
                  <c:v>18.600000000000001</c:v>
                </c:pt>
                <c:pt idx="4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5-4F12-901B-083308CFF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0-4953-9295-5BED6D89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0</c:v>
                </c:pt>
                <c:pt idx="2">
                  <c:v>11.2</c:v>
                </c:pt>
                <c:pt idx="3">
                  <c:v>7.9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0-4953-9295-5BED6D89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63E-4969-A96B-3BFEBD55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E-4969-A96B-3BFEBD55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FY7" zoomScale="130" zoomScaleNormal="130" zoomScaleSheetLayoutView="70" workbookViewId="0">
      <selection activeCell="HP8" sqref="HP8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  <c r="JC2" s="122"/>
      <c r="JD2" s="122"/>
      <c r="JE2" s="122"/>
      <c r="JF2" s="122"/>
      <c r="JG2" s="122"/>
      <c r="JH2" s="122"/>
      <c r="JI2" s="122"/>
      <c r="JJ2" s="122"/>
      <c r="JK2" s="122"/>
      <c r="JL2" s="122"/>
      <c r="JM2" s="122"/>
      <c r="JN2" s="122"/>
      <c r="JO2" s="122"/>
      <c r="JP2" s="122"/>
      <c r="JQ2" s="122"/>
      <c r="JR2" s="122"/>
      <c r="JS2" s="122"/>
      <c r="JT2" s="122"/>
      <c r="JU2" s="122"/>
      <c r="JV2" s="122"/>
      <c r="JW2" s="122"/>
      <c r="JX2" s="122"/>
      <c r="JY2" s="122"/>
      <c r="JZ2" s="122"/>
      <c r="KA2" s="122"/>
      <c r="KB2" s="122"/>
      <c r="KC2" s="122"/>
      <c r="KD2" s="122"/>
      <c r="KE2" s="122"/>
      <c r="KF2" s="122"/>
      <c r="KG2" s="122"/>
      <c r="KH2" s="122"/>
      <c r="KI2" s="122"/>
      <c r="KJ2" s="122"/>
      <c r="KK2" s="122"/>
      <c r="KL2" s="122"/>
      <c r="KM2" s="122"/>
      <c r="KN2" s="122"/>
      <c r="KO2" s="122"/>
      <c r="KP2" s="122"/>
      <c r="KQ2" s="122"/>
      <c r="KR2" s="122"/>
      <c r="KS2" s="122"/>
      <c r="KT2" s="122"/>
      <c r="KU2" s="122"/>
      <c r="KV2" s="122"/>
      <c r="KW2" s="122"/>
      <c r="KX2" s="122"/>
      <c r="KY2" s="122"/>
      <c r="KZ2" s="122"/>
      <c r="LA2" s="122"/>
      <c r="LB2" s="122"/>
      <c r="LC2" s="122"/>
      <c r="LD2" s="122"/>
      <c r="LE2" s="122"/>
      <c r="LF2" s="122"/>
      <c r="LG2" s="122"/>
      <c r="LH2" s="122"/>
      <c r="LI2" s="122"/>
      <c r="LJ2" s="122"/>
      <c r="LK2" s="122"/>
      <c r="LL2" s="122"/>
      <c r="LM2" s="122"/>
      <c r="LN2" s="122"/>
      <c r="LO2" s="122"/>
      <c r="LP2" s="122"/>
      <c r="LQ2" s="122"/>
      <c r="LR2" s="122"/>
      <c r="LS2" s="122"/>
      <c r="LT2" s="122"/>
      <c r="LU2" s="122"/>
      <c r="LV2" s="122"/>
      <c r="LW2" s="122"/>
      <c r="LX2" s="122"/>
      <c r="LY2" s="122"/>
      <c r="LZ2" s="122"/>
      <c r="MA2" s="122"/>
      <c r="MB2" s="122"/>
      <c r="MC2" s="122"/>
      <c r="MD2" s="122"/>
      <c r="ME2" s="122"/>
      <c r="MF2" s="122"/>
      <c r="MG2" s="122"/>
      <c r="MH2" s="122"/>
      <c r="MI2" s="122"/>
      <c r="MJ2" s="122"/>
      <c r="MK2" s="122"/>
      <c r="ML2" s="122"/>
      <c r="MM2" s="122"/>
      <c r="MN2" s="122"/>
      <c r="MO2" s="122"/>
      <c r="MP2" s="122"/>
      <c r="MQ2" s="122"/>
      <c r="MR2" s="122"/>
      <c r="MS2" s="122"/>
      <c r="MT2" s="122"/>
      <c r="MU2" s="122"/>
      <c r="MV2" s="122"/>
      <c r="MW2" s="122"/>
      <c r="MX2" s="122"/>
      <c r="MY2" s="122"/>
      <c r="MZ2" s="122"/>
      <c r="NA2" s="122"/>
      <c r="NB2" s="122"/>
      <c r="NC2" s="122"/>
      <c r="ND2" s="122"/>
      <c r="NE2" s="122"/>
      <c r="NF2" s="122"/>
      <c r="NG2" s="122"/>
      <c r="NH2" s="122"/>
      <c r="NI2" s="122"/>
      <c r="NJ2" s="122"/>
      <c r="NK2" s="122"/>
      <c r="NL2" s="122"/>
      <c r="NM2" s="122"/>
      <c r="NN2" s="122"/>
      <c r="NO2" s="122"/>
      <c r="NP2" s="122"/>
      <c r="NQ2" s="122"/>
      <c r="NR2" s="122"/>
      <c r="NS2" s="122"/>
      <c r="NT2" s="122"/>
      <c r="NU2" s="122"/>
      <c r="NV2" s="122"/>
      <c r="NW2" s="122"/>
    </row>
    <row r="3" spans="1:387" ht="9.75" customHeight="1" x14ac:dyDescent="0.15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</row>
    <row r="4" spans="1:387" ht="9.75" customHeight="1" x14ac:dyDescent="0.15">
      <c r="A4" s="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23" t="str">
        <f>データ!H6&amp;"　"&amp;データ!I6</f>
        <v>山梨県南アルプス市　南アルプス市山梨県北岳山荘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09" t="s">
        <v>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1"/>
      <c r="AQ7" s="109" t="s">
        <v>2</v>
      </c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1"/>
      <c r="CF7" s="109" t="s">
        <v>3</v>
      </c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1"/>
      <c r="DU7" s="112" t="s">
        <v>4</v>
      </c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 t="s">
        <v>5</v>
      </c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2" t="s">
        <v>6</v>
      </c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  <c r="IX7" s="112"/>
      <c r="IY7" s="112"/>
      <c r="IZ7" s="112"/>
      <c r="JA7" s="112"/>
      <c r="JB7" s="112"/>
      <c r="JC7" s="112"/>
      <c r="JD7" s="112"/>
      <c r="JE7" s="112"/>
      <c r="JF7" s="112"/>
      <c r="JG7" s="112"/>
      <c r="JH7" s="112"/>
      <c r="JI7" s="112"/>
      <c r="JJ7" s="112"/>
      <c r="JK7" s="112"/>
      <c r="JL7" s="112"/>
      <c r="JM7" s="112"/>
      <c r="JN7" s="112"/>
      <c r="JO7" s="112"/>
      <c r="JP7" s="112"/>
      <c r="JQ7" s="112"/>
      <c r="JR7" s="112"/>
      <c r="JS7" s="112"/>
      <c r="JT7" s="112"/>
      <c r="JU7" s="112"/>
      <c r="JV7" s="112" t="s">
        <v>7</v>
      </c>
      <c r="JW7" s="112"/>
      <c r="JX7" s="112"/>
      <c r="JY7" s="112"/>
      <c r="JZ7" s="112"/>
      <c r="KA7" s="112"/>
      <c r="KB7" s="112"/>
      <c r="KC7" s="112"/>
      <c r="KD7" s="112"/>
      <c r="KE7" s="112"/>
      <c r="KF7" s="112"/>
      <c r="KG7" s="112"/>
      <c r="KH7" s="112"/>
      <c r="KI7" s="112"/>
      <c r="KJ7" s="112"/>
      <c r="KK7" s="112"/>
      <c r="KL7" s="112"/>
      <c r="KM7" s="112"/>
      <c r="KN7" s="112"/>
      <c r="KO7" s="112"/>
      <c r="KP7" s="112"/>
      <c r="KQ7" s="112"/>
      <c r="KR7" s="112"/>
      <c r="KS7" s="112"/>
      <c r="KT7" s="112"/>
      <c r="KU7" s="112"/>
      <c r="KV7" s="112"/>
      <c r="KW7" s="112"/>
      <c r="KX7" s="112"/>
      <c r="KY7" s="112"/>
      <c r="KZ7" s="112"/>
      <c r="LA7" s="112"/>
      <c r="LB7" s="112"/>
      <c r="LC7" s="112"/>
      <c r="LD7" s="112"/>
      <c r="LE7" s="112"/>
      <c r="LF7" s="112"/>
      <c r="LG7" s="112"/>
      <c r="LH7" s="112"/>
      <c r="LI7" s="112"/>
      <c r="LJ7" s="112"/>
      <c r="LK7" s="112"/>
      <c r="LL7" s="112"/>
      <c r="LM7" s="112"/>
      <c r="LN7" s="112"/>
      <c r="LO7" s="112" t="s">
        <v>8</v>
      </c>
      <c r="LP7" s="112"/>
      <c r="LQ7" s="112"/>
      <c r="LR7" s="112"/>
      <c r="LS7" s="112"/>
      <c r="LT7" s="112"/>
      <c r="LU7" s="112"/>
      <c r="LV7" s="112"/>
      <c r="LW7" s="112"/>
      <c r="LX7" s="112"/>
      <c r="LY7" s="112"/>
      <c r="LZ7" s="112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2"/>
      <c r="ML7" s="112"/>
      <c r="MM7" s="112"/>
      <c r="MN7" s="112"/>
      <c r="MO7" s="112"/>
      <c r="MP7" s="112"/>
      <c r="MQ7" s="112"/>
      <c r="MR7" s="112"/>
      <c r="MS7" s="112"/>
      <c r="MT7" s="112"/>
      <c r="MU7" s="112"/>
      <c r="MV7" s="112"/>
      <c r="MW7" s="112"/>
      <c r="MX7" s="112"/>
      <c r="MY7" s="112"/>
      <c r="MZ7" s="112"/>
      <c r="NA7" s="112"/>
      <c r="NB7" s="112"/>
      <c r="NC7" s="112"/>
      <c r="ND7" s="112"/>
      <c r="NE7" s="112"/>
      <c r="NF7" s="112"/>
      <c r="NG7" s="112"/>
      <c r="NH7" s="3"/>
      <c r="NI7" s="124" t="s">
        <v>9</v>
      </c>
      <c r="NJ7" s="125"/>
      <c r="NK7" s="125"/>
      <c r="NL7" s="125"/>
      <c r="NM7" s="125"/>
      <c r="NN7" s="125"/>
      <c r="NO7" s="125"/>
      <c r="NP7" s="125"/>
      <c r="NQ7" s="125"/>
      <c r="NR7" s="125"/>
      <c r="NS7" s="125"/>
      <c r="NT7" s="125"/>
      <c r="NU7" s="125"/>
      <c r="NV7" s="126"/>
    </row>
    <row r="8" spans="1:387" ht="18.75" customHeight="1" x14ac:dyDescent="0.15">
      <c r="A8" s="2"/>
      <c r="B8" s="117" t="str">
        <f>データ!J7</f>
        <v>法非適用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9"/>
      <c r="AQ8" s="117" t="str">
        <f>データ!K7</f>
        <v>観光施設事業</v>
      </c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9"/>
      <c r="CF8" s="117" t="str">
        <f>データ!L7</f>
        <v>休養宿泊施設</v>
      </c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9"/>
      <c r="DU8" s="88" t="str">
        <f>データ!M7</f>
        <v>Ａ１Ｂ２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 t="str">
        <f>データ!N7</f>
        <v>非設置</v>
      </c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05">
        <f>データ!S7</f>
        <v>9947</v>
      </c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  <c r="IW8" s="105"/>
      <c r="IX8" s="105"/>
      <c r="IY8" s="105"/>
      <c r="IZ8" s="105"/>
      <c r="JA8" s="105"/>
      <c r="JB8" s="105"/>
      <c r="JC8" s="105"/>
      <c r="JD8" s="105"/>
      <c r="JE8" s="105"/>
      <c r="JF8" s="105"/>
      <c r="JG8" s="105"/>
      <c r="JH8" s="105"/>
      <c r="JI8" s="105"/>
      <c r="JJ8" s="105"/>
      <c r="JK8" s="105"/>
      <c r="JL8" s="105"/>
      <c r="JM8" s="105"/>
      <c r="JN8" s="105"/>
      <c r="JO8" s="105"/>
      <c r="JP8" s="105"/>
      <c r="JQ8" s="105"/>
      <c r="JR8" s="105"/>
      <c r="JS8" s="105"/>
      <c r="JT8" s="105"/>
      <c r="JU8" s="105"/>
      <c r="JV8" s="88" t="str">
        <f>データ!T7</f>
        <v>無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106">
        <f>データ!U7</f>
        <v>100</v>
      </c>
      <c r="LP8" s="106"/>
      <c r="LQ8" s="106"/>
      <c r="LR8" s="106"/>
      <c r="LS8" s="106"/>
      <c r="LT8" s="106"/>
      <c r="LU8" s="106"/>
      <c r="LV8" s="106"/>
      <c r="LW8" s="106"/>
      <c r="LX8" s="106"/>
      <c r="LY8" s="106"/>
      <c r="LZ8" s="106"/>
      <c r="MA8" s="106"/>
      <c r="MB8" s="106"/>
      <c r="MC8" s="106"/>
      <c r="MD8" s="106"/>
      <c r="ME8" s="106"/>
      <c r="MF8" s="106"/>
      <c r="MG8" s="106"/>
      <c r="MH8" s="106"/>
      <c r="MI8" s="106"/>
      <c r="MJ8" s="106"/>
      <c r="MK8" s="106"/>
      <c r="ML8" s="106"/>
      <c r="MM8" s="106"/>
      <c r="MN8" s="106"/>
      <c r="MO8" s="106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3"/>
      <c r="NI8" s="120" t="s">
        <v>10</v>
      </c>
      <c r="NJ8" s="121"/>
      <c r="NK8" s="107" t="s">
        <v>11</v>
      </c>
      <c r="NL8" s="107"/>
      <c r="NM8" s="107"/>
      <c r="NN8" s="107"/>
      <c r="NO8" s="107"/>
      <c r="NP8" s="107"/>
      <c r="NQ8" s="107"/>
      <c r="NR8" s="107"/>
      <c r="NS8" s="107"/>
      <c r="NT8" s="107"/>
      <c r="NU8" s="107"/>
      <c r="NV8" s="108"/>
    </row>
    <row r="9" spans="1:387" ht="18.75" customHeight="1" x14ac:dyDescent="0.15">
      <c r="A9" s="2"/>
      <c r="B9" s="109" t="s">
        <v>12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1"/>
      <c r="AQ9" s="109" t="s">
        <v>13</v>
      </c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1"/>
      <c r="CF9" s="109" t="s">
        <v>14</v>
      </c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1"/>
      <c r="DU9" s="112" t="s">
        <v>15</v>
      </c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2" t="s">
        <v>16</v>
      </c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  <c r="IX9" s="112"/>
      <c r="IY9" s="112"/>
      <c r="IZ9" s="112"/>
      <c r="JA9" s="112"/>
      <c r="JB9" s="112"/>
      <c r="JC9" s="112"/>
      <c r="JD9" s="112"/>
      <c r="JE9" s="112"/>
      <c r="JF9" s="112"/>
      <c r="JG9" s="112"/>
      <c r="JH9" s="112"/>
      <c r="JI9" s="112"/>
      <c r="JJ9" s="112"/>
      <c r="JK9" s="112"/>
      <c r="JL9" s="112"/>
      <c r="JM9" s="112"/>
      <c r="JN9" s="112"/>
      <c r="JO9" s="112"/>
      <c r="JP9" s="112"/>
      <c r="JQ9" s="112"/>
      <c r="JR9" s="112"/>
      <c r="JS9" s="112"/>
      <c r="JT9" s="112"/>
      <c r="JU9" s="112"/>
      <c r="JV9" s="112" t="s">
        <v>17</v>
      </c>
      <c r="JW9" s="112"/>
      <c r="JX9" s="112"/>
      <c r="JY9" s="112"/>
      <c r="JZ9" s="112"/>
      <c r="KA9" s="112"/>
      <c r="KB9" s="112"/>
      <c r="KC9" s="112"/>
      <c r="KD9" s="112"/>
      <c r="KE9" s="112"/>
      <c r="KF9" s="112"/>
      <c r="KG9" s="112"/>
      <c r="KH9" s="112"/>
      <c r="KI9" s="112"/>
      <c r="KJ9" s="112"/>
      <c r="KK9" s="112"/>
      <c r="KL9" s="112"/>
      <c r="KM9" s="112"/>
      <c r="KN9" s="112"/>
      <c r="KO9" s="112"/>
      <c r="KP9" s="112"/>
      <c r="KQ9" s="112"/>
      <c r="KR9" s="112"/>
      <c r="KS9" s="112"/>
      <c r="KT9" s="112"/>
      <c r="KU9" s="112"/>
      <c r="KV9" s="112"/>
      <c r="KW9" s="112"/>
      <c r="KX9" s="112"/>
      <c r="KY9" s="112"/>
      <c r="KZ9" s="112"/>
      <c r="LA9" s="112"/>
      <c r="LB9" s="112"/>
      <c r="LC9" s="112"/>
      <c r="LD9" s="112"/>
      <c r="LE9" s="112"/>
      <c r="LF9" s="112"/>
      <c r="LG9" s="112"/>
      <c r="LH9" s="112"/>
      <c r="LI9" s="112"/>
      <c r="LJ9" s="112"/>
      <c r="LK9" s="112"/>
      <c r="LL9" s="112"/>
      <c r="LM9" s="112"/>
      <c r="LN9" s="112"/>
      <c r="LO9" s="112" t="s">
        <v>18</v>
      </c>
      <c r="LP9" s="112"/>
      <c r="LQ9" s="112"/>
      <c r="LR9" s="112"/>
      <c r="LS9" s="112"/>
      <c r="LT9" s="112"/>
      <c r="LU9" s="112"/>
      <c r="LV9" s="112"/>
      <c r="LW9" s="112"/>
      <c r="LX9" s="112"/>
      <c r="LY9" s="112"/>
      <c r="LZ9" s="112"/>
      <c r="MA9" s="112"/>
      <c r="MB9" s="112"/>
      <c r="MC9" s="112"/>
      <c r="MD9" s="112"/>
      <c r="ME9" s="112"/>
      <c r="MF9" s="112"/>
      <c r="MG9" s="112"/>
      <c r="MH9" s="112"/>
      <c r="MI9" s="112"/>
      <c r="MJ9" s="112"/>
      <c r="MK9" s="112"/>
      <c r="ML9" s="112"/>
      <c r="MM9" s="112"/>
      <c r="MN9" s="112"/>
      <c r="MO9" s="112"/>
      <c r="MP9" s="112"/>
      <c r="MQ9" s="112"/>
      <c r="MR9" s="112"/>
      <c r="MS9" s="112"/>
      <c r="MT9" s="112"/>
      <c r="MU9" s="112"/>
      <c r="MV9" s="112"/>
      <c r="MW9" s="112"/>
      <c r="MX9" s="112"/>
      <c r="MY9" s="112"/>
      <c r="MZ9" s="112"/>
      <c r="NA9" s="112"/>
      <c r="NB9" s="112"/>
      <c r="NC9" s="112"/>
      <c r="ND9" s="112"/>
      <c r="NE9" s="112"/>
      <c r="NF9" s="112"/>
      <c r="NG9" s="112"/>
      <c r="NH9" s="3"/>
      <c r="NI9" s="113" t="s">
        <v>19</v>
      </c>
      <c r="NJ9" s="114"/>
      <c r="NK9" s="115" t="s">
        <v>20</v>
      </c>
      <c r="NL9" s="115"/>
      <c r="NM9" s="115"/>
      <c r="NN9" s="115"/>
      <c r="NO9" s="115"/>
      <c r="NP9" s="115"/>
      <c r="NQ9" s="115"/>
      <c r="NR9" s="115"/>
      <c r="NS9" s="115"/>
      <c r="NT9" s="115"/>
      <c r="NU9" s="115"/>
      <c r="NV9" s="116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542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105">
        <f>データ!R7</f>
        <v>80</v>
      </c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106">
        <f>データ!W7</f>
        <v>50</v>
      </c>
      <c r="JW10" s="106"/>
      <c r="JX10" s="106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C10" s="106"/>
      <c r="LD10" s="106"/>
      <c r="LE10" s="106"/>
      <c r="LF10" s="106"/>
      <c r="LG10" s="106"/>
      <c r="LH10" s="106"/>
      <c r="LI10" s="106"/>
      <c r="LJ10" s="106"/>
      <c r="LK10" s="106"/>
      <c r="LL10" s="106"/>
      <c r="LM10" s="106"/>
      <c r="LN10" s="106"/>
      <c r="LO10" s="88" t="str">
        <f>データ!X7</f>
        <v>有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89" t="s">
        <v>21</v>
      </c>
      <c r="NJ10" s="90"/>
      <c r="NK10" s="91" t="s">
        <v>22</v>
      </c>
      <c r="NL10" s="91"/>
      <c r="NM10" s="91"/>
      <c r="NN10" s="91"/>
      <c r="NO10" s="91"/>
      <c r="NP10" s="91"/>
      <c r="NQ10" s="91"/>
      <c r="NR10" s="91"/>
      <c r="NS10" s="91"/>
      <c r="NT10" s="91"/>
      <c r="NU10" s="91"/>
      <c r="NV10" s="92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3" t="s">
        <v>23</v>
      </c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3"/>
      <c r="NJ12" s="93"/>
      <c r="NK12" s="93"/>
      <c r="NL12" s="93"/>
      <c r="NM12" s="93"/>
      <c r="NN12" s="93"/>
      <c r="NO12" s="93"/>
      <c r="NP12" s="93"/>
      <c r="NQ12" s="93"/>
      <c r="NR12" s="93"/>
      <c r="NS12" s="93"/>
      <c r="NT12" s="93"/>
      <c r="NU12" s="93"/>
      <c r="NV12" s="93"/>
      <c r="NW12" s="93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95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96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97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98"/>
      <c r="NH15" s="2"/>
      <c r="NI15" s="76" t="s">
        <v>136</v>
      </c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8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76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8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76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8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76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8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76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8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76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8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76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8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76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8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76"/>
      <c r="NJ23" s="77"/>
      <c r="NK23" s="77"/>
      <c r="NL23" s="77"/>
      <c r="NM23" s="77"/>
      <c r="NN23" s="77"/>
      <c r="NO23" s="77"/>
      <c r="NP23" s="77"/>
      <c r="NQ23" s="77"/>
      <c r="NR23" s="77"/>
      <c r="NS23" s="77"/>
      <c r="NT23" s="77"/>
      <c r="NU23" s="77"/>
      <c r="NV23" s="77"/>
      <c r="NW23" s="78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76"/>
      <c r="NJ24" s="77"/>
      <c r="NK24" s="77"/>
      <c r="NL24" s="77"/>
      <c r="NM24" s="77"/>
      <c r="NN24" s="77"/>
      <c r="NO24" s="77"/>
      <c r="NP24" s="77"/>
      <c r="NQ24" s="77"/>
      <c r="NR24" s="77"/>
      <c r="NS24" s="77"/>
      <c r="NT24" s="77"/>
      <c r="NU24" s="77"/>
      <c r="NV24" s="77"/>
      <c r="NW24" s="78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76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8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76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8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76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8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76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8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76"/>
      <c r="NJ29" s="77"/>
      <c r="NK29" s="77"/>
      <c r="NL29" s="77"/>
      <c r="NM29" s="77"/>
      <c r="NN29" s="77"/>
      <c r="NO29" s="77"/>
      <c r="NP29" s="77"/>
      <c r="NQ29" s="77"/>
      <c r="NR29" s="77"/>
      <c r="NS29" s="77"/>
      <c r="NT29" s="77"/>
      <c r="NU29" s="77"/>
      <c r="NV29" s="77"/>
      <c r="NW29" s="78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1" t="str">
        <f>データ!$B$11</f>
        <v>R01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 t="str">
        <f>データ!$C$11</f>
        <v>R02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 t="str">
        <f>データ!$D$11</f>
        <v>R03</v>
      </c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 t="str">
        <f>データ!$E$11</f>
        <v>R04</v>
      </c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 t="str">
        <f>データ!$F$11</f>
        <v>R05</v>
      </c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1" t="str">
        <f>データ!$B$11</f>
        <v>R01</v>
      </c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 t="str">
        <f>データ!$C$11</f>
        <v>R02</v>
      </c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 t="str">
        <f>データ!$D$11</f>
        <v>R03</v>
      </c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 t="str">
        <f>データ!$E$11</f>
        <v>R04</v>
      </c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 t="str">
        <f>データ!$F$11</f>
        <v>R05</v>
      </c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1" t="str">
        <f>データ!$B$11</f>
        <v>R01</v>
      </c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 t="str">
        <f>データ!$C$11</f>
        <v>R02</v>
      </c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 t="str">
        <f>データ!$D$11</f>
        <v>R03</v>
      </c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 t="str">
        <f>データ!$E$11</f>
        <v>R04</v>
      </c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71"/>
      <c r="IX30" s="71" t="str">
        <f>データ!$F$11</f>
        <v>R05</v>
      </c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79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1"/>
    </row>
    <row r="31" spans="1:387" ht="13.5" customHeight="1" x14ac:dyDescent="0.15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104.3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79.599999999999994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100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106.3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156.1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0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12.9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29.9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0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0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0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0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4121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0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0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125.6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83.9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94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98.4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102.5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28.3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39.9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27.2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23.7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26.4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706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16253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541785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5910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6101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6" t="s">
        <v>133</v>
      </c>
      <c r="NJ32" s="77"/>
      <c r="NK32" s="77"/>
      <c r="NL32" s="77"/>
      <c r="NM32" s="77"/>
      <c r="NN32" s="77"/>
      <c r="NO32" s="77"/>
      <c r="NP32" s="77"/>
      <c r="NQ32" s="77"/>
      <c r="NR32" s="77"/>
      <c r="NS32" s="77"/>
      <c r="NT32" s="77"/>
      <c r="NU32" s="77"/>
      <c r="NV32" s="77"/>
      <c r="NW32" s="78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6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8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6"/>
      <c r="NJ34" s="77"/>
      <c r="NK34" s="77"/>
      <c r="NL34" s="77"/>
      <c r="NM34" s="77"/>
      <c r="NN34" s="77"/>
      <c r="NO34" s="77"/>
      <c r="NP34" s="77"/>
      <c r="NQ34" s="77"/>
      <c r="NR34" s="77"/>
      <c r="NS34" s="77"/>
      <c r="NT34" s="77"/>
      <c r="NU34" s="77"/>
      <c r="NV34" s="77"/>
      <c r="NW34" s="78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6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8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6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8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6"/>
      <c r="NJ37" s="77"/>
      <c r="NK37" s="77"/>
      <c r="NL37" s="77"/>
      <c r="NM37" s="77"/>
      <c r="NN37" s="77"/>
      <c r="NO37" s="77"/>
      <c r="NP37" s="77"/>
      <c r="NQ37" s="77"/>
      <c r="NR37" s="77"/>
      <c r="NS37" s="77"/>
      <c r="NT37" s="77"/>
      <c r="NU37" s="77"/>
      <c r="NV37" s="77"/>
      <c r="NW37" s="78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6"/>
      <c r="NJ38" s="77"/>
      <c r="NK38" s="77"/>
      <c r="NL38" s="77"/>
      <c r="NM38" s="77"/>
      <c r="NN38" s="77"/>
      <c r="NO38" s="77"/>
      <c r="NP38" s="77"/>
      <c r="NQ38" s="77"/>
      <c r="NR38" s="77"/>
      <c r="NS38" s="77"/>
      <c r="NT38" s="77"/>
      <c r="NU38" s="77"/>
      <c r="NV38" s="77"/>
      <c r="NW38" s="78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6"/>
      <c r="NJ39" s="77"/>
      <c r="NK39" s="77"/>
      <c r="NL39" s="77"/>
      <c r="NM39" s="77"/>
      <c r="NN39" s="77"/>
      <c r="NO39" s="77"/>
      <c r="NP39" s="77"/>
      <c r="NQ39" s="77"/>
      <c r="NR39" s="77"/>
      <c r="NS39" s="77"/>
      <c r="NT39" s="77"/>
      <c r="NU39" s="77"/>
      <c r="NV39" s="77"/>
      <c r="NW39" s="78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6"/>
      <c r="NJ40" s="77"/>
      <c r="NK40" s="77"/>
      <c r="NL40" s="77"/>
      <c r="NM40" s="77"/>
      <c r="NN40" s="77"/>
      <c r="NO40" s="77"/>
      <c r="NP40" s="77"/>
      <c r="NQ40" s="77"/>
      <c r="NR40" s="77"/>
      <c r="NS40" s="77"/>
      <c r="NT40" s="77"/>
      <c r="NU40" s="77"/>
      <c r="NV40" s="77"/>
      <c r="NW40" s="78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6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8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6"/>
      <c r="NJ42" s="77"/>
      <c r="NK42" s="77"/>
      <c r="NL42" s="77"/>
      <c r="NM42" s="77"/>
      <c r="NN42" s="77"/>
      <c r="NO42" s="77"/>
      <c r="NP42" s="77"/>
      <c r="NQ42" s="77"/>
      <c r="NR42" s="77"/>
      <c r="NS42" s="77"/>
      <c r="NT42" s="77"/>
      <c r="NU42" s="77"/>
      <c r="NV42" s="77"/>
      <c r="NW42" s="78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6"/>
      <c r="NJ43" s="77"/>
      <c r="NK43" s="77"/>
      <c r="NL43" s="77"/>
      <c r="NM43" s="77"/>
      <c r="NN43" s="77"/>
      <c r="NO43" s="77"/>
      <c r="NP43" s="77"/>
      <c r="NQ43" s="77"/>
      <c r="NR43" s="77"/>
      <c r="NS43" s="77"/>
      <c r="NT43" s="77"/>
      <c r="NU43" s="77"/>
      <c r="NV43" s="77"/>
      <c r="NW43" s="78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6"/>
      <c r="NJ44" s="77"/>
      <c r="NK44" s="77"/>
      <c r="NL44" s="77"/>
      <c r="NM44" s="77"/>
      <c r="NN44" s="77"/>
      <c r="NO44" s="77"/>
      <c r="NP44" s="77"/>
      <c r="NQ44" s="77"/>
      <c r="NR44" s="77"/>
      <c r="NS44" s="77"/>
      <c r="NT44" s="77"/>
      <c r="NU44" s="77"/>
      <c r="NV44" s="77"/>
      <c r="NW44" s="78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6"/>
      <c r="NJ45" s="77"/>
      <c r="NK45" s="77"/>
      <c r="NL45" s="77"/>
      <c r="NM45" s="77"/>
      <c r="NN45" s="77"/>
      <c r="NO45" s="77"/>
      <c r="NP45" s="77"/>
      <c r="NQ45" s="77"/>
      <c r="NR45" s="77"/>
      <c r="NS45" s="77"/>
      <c r="NT45" s="77"/>
      <c r="NU45" s="77"/>
      <c r="NV45" s="77"/>
      <c r="NW45" s="78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6"/>
      <c r="NJ46" s="77"/>
      <c r="NK46" s="77"/>
      <c r="NL46" s="77"/>
      <c r="NM46" s="77"/>
      <c r="NN46" s="77"/>
      <c r="NO46" s="77"/>
      <c r="NP46" s="77"/>
      <c r="NQ46" s="77"/>
      <c r="NR46" s="77"/>
      <c r="NS46" s="77"/>
      <c r="NT46" s="77"/>
      <c r="NU46" s="77"/>
      <c r="NV46" s="77"/>
      <c r="NW46" s="78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79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1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134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1" t="str">
        <f>データ!$B$11</f>
        <v>R01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 t="str">
        <f>データ!$C$11</f>
        <v>R02</v>
      </c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 t="str">
        <f>データ!$D$11</f>
        <v>R03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 t="str">
        <f>データ!$E$11</f>
        <v>R04</v>
      </c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 t="str">
        <f>データ!$F$11</f>
        <v>R05</v>
      </c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1" t="str">
        <f>データ!$B$11</f>
        <v>R01</v>
      </c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 t="str">
        <f>データ!$C$11</f>
        <v>R02</v>
      </c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 t="str">
        <f>データ!$D$11</f>
        <v>R03</v>
      </c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 t="str">
        <f>データ!$E$11</f>
        <v>R04</v>
      </c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 t="str">
        <f>データ!$F$11</f>
        <v>R05</v>
      </c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1" t="str">
        <f>データ!$B$11</f>
        <v>R01</v>
      </c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 t="str">
        <f>データ!$C$11</f>
        <v>R02</v>
      </c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 t="str">
        <f>データ!$D$11</f>
        <v>R03</v>
      </c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 t="str">
        <f>データ!$E$11</f>
        <v>R04</v>
      </c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 t="str">
        <f>データ!$F$11</f>
        <v>R05</v>
      </c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1" t="str">
        <f>データ!$B$11</f>
        <v>R01</v>
      </c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 t="str">
        <f>データ!$C$11</f>
        <v>R02</v>
      </c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 t="str">
        <f>データ!$D$11</f>
        <v>R03</v>
      </c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 t="str">
        <f>データ!$E$11</f>
        <v>R04</v>
      </c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 t="str">
        <f>データ!$F$11</f>
        <v>R05</v>
      </c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15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16.3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15.6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3.1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36.200000000000003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11.7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0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0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0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0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-18.399999999999999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0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-64.7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-165.2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35.9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3232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-6343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-16400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2748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40095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28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2.8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14.6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18.600000000000001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19.8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27.8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78.5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273.39999999999998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255.5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39.4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15.9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-99.9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-62.5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-110.4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-94.5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3780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-46965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-24727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-21071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-18563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135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0">
        <f>データ!DI6</f>
        <v>24605</v>
      </c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1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 t="str">
        <f>データ!$C$11</f>
        <v>R02</v>
      </c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 t="str">
        <f>データ!$D$11</f>
        <v>R03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 t="str">
        <f>データ!$E$11</f>
        <v>R04</v>
      </c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 t="str">
        <f>データ!$F$11</f>
        <v>R05</v>
      </c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0">
        <f>データ!DJ6</f>
        <v>0</v>
      </c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1" t="str">
        <f>データ!$B$11</f>
        <v>R01</v>
      </c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 t="str">
        <f>データ!$C$11</f>
        <v>R02</v>
      </c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 t="str">
        <f>データ!$D$11</f>
        <v>R03</v>
      </c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 t="str">
        <f>データ!$E$11</f>
        <v>R04</v>
      </c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 t="str">
        <f>データ!$F$11</f>
        <v>R05</v>
      </c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1" t="str">
        <f>データ!$B$11</f>
        <v>R01</v>
      </c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 t="str">
        <f>データ!$C$11</f>
        <v>R02</v>
      </c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 t="str">
        <f>データ!$D$11</f>
        <v>R03</v>
      </c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 t="str">
        <f>データ!$E$11</f>
        <v>R04</v>
      </c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 t="str">
        <f>データ!$F$11</f>
        <v>R05</v>
      </c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15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0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0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0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0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0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29.8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0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11.2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7.9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6.9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+ReHjIMnJip/ALg5lmyIKP0Prkd+QfcRBFf0Td5aLPa+0lobLLiBttiL/6RPeotSM9ni6YP9NIiBf94rB3Y+cw==" saltValue="26Y0ssyaRt88JbTxw0TaLg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34" t="s">
        <v>58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61</v>
      </c>
      <c r="B4" s="37"/>
      <c r="C4" s="37"/>
      <c r="D4" s="37"/>
      <c r="E4" s="37"/>
      <c r="F4" s="37"/>
      <c r="G4" s="37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29" t="s">
        <v>62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27" t="s">
        <v>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8" t="s">
        <v>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9" t="s">
        <v>65</v>
      </c>
      <c r="BG4" s="130"/>
      <c r="BH4" s="130"/>
      <c r="BI4" s="130"/>
      <c r="BJ4" s="130"/>
      <c r="BK4" s="130"/>
      <c r="BL4" s="130"/>
      <c r="BM4" s="130"/>
      <c r="BN4" s="130"/>
      <c r="BO4" s="130"/>
      <c r="BP4" s="131"/>
      <c r="BQ4" s="127" t="s">
        <v>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8" t="s">
        <v>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9" t="s">
        <v>69</v>
      </c>
      <c r="CY4" s="130"/>
      <c r="CZ4" s="130"/>
      <c r="DA4" s="130"/>
      <c r="DB4" s="130"/>
      <c r="DC4" s="130"/>
      <c r="DD4" s="130"/>
      <c r="DE4" s="130"/>
      <c r="DF4" s="130"/>
      <c r="DG4" s="130"/>
      <c r="DH4" s="131"/>
      <c r="DI4" s="132" t="s">
        <v>70</v>
      </c>
      <c r="DJ4" s="132" t="s">
        <v>71</v>
      </c>
      <c r="DK4" s="127" t="s">
        <v>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89</v>
      </c>
      <c r="AK5" s="42" t="s">
        <v>90</v>
      </c>
      <c r="AL5" s="42" t="s">
        <v>91</v>
      </c>
      <c r="AM5" s="42" t="s">
        <v>92</v>
      </c>
      <c r="AN5" s="42" t="s">
        <v>93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89</v>
      </c>
      <c r="AV5" s="42" t="s">
        <v>90</v>
      </c>
      <c r="AW5" s="42" t="s">
        <v>91</v>
      </c>
      <c r="AX5" s="42" t="s">
        <v>92</v>
      </c>
      <c r="AY5" s="42" t="s">
        <v>93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89</v>
      </c>
      <c r="BG5" s="42" t="s">
        <v>90</v>
      </c>
      <c r="BH5" s="42" t="s">
        <v>91</v>
      </c>
      <c r="BI5" s="42" t="s">
        <v>92</v>
      </c>
      <c r="BJ5" s="42" t="s">
        <v>93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89</v>
      </c>
      <c r="BR5" s="42" t="s">
        <v>100</v>
      </c>
      <c r="BS5" s="42" t="s">
        <v>91</v>
      </c>
      <c r="BT5" s="42" t="s">
        <v>92</v>
      </c>
      <c r="BU5" s="42" t="s">
        <v>93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89</v>
      </c>
      <c r="CC5" s="42" t="s">
        <v>90</v>
      </c>
      <c r="CD5" s="42" t="s">
        <v>91</v>
      </c>
      <c r="CE5" s="42" t="s">
        <v>92</v>
      </c>
      <c r="CF5" s="42" t="s">
        <v>101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89</v>
      </c>
      <c r="CN5" s="42" t="s">
        <v>90</v>
      </c>
      <c r="CO5" s="42" t="s">
        <v>91</v>
      </c>
      <c r="CP5" s="42" t="s">
        <v>92</v>
      </c>
      <c r="CQ5" s="42" t="s">
        <v>93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89</v>
      </c>
      <c r="CY5" s="42" t="s">
        <v>90</v>
      </c>
      <c r="CZ5" s="42" t="s">
        <v>91</v>
      </c>
      <c r="DA5" s="42" t="s">
        <v>92</v>
      </c>
      <c r="DB5" s="42" t="s">
        <v>93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3"/>
      <c r="DJ5" s="133"/>
      <c r="DK5" s="42" t="s">
        <v>89</v>
      </c>
      <c r="DL5" s="42" t="s">
        <v>100</v>
      </c>
      <c r="DM5" s="42" t="s">
        <v>91</v>
      </c>
      <c r="DN5" s="42" t="s">
        <v>92</v>
      </c>
      <c r="DO5" s="42" t="s">
        <v>93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89</v>
      </c>
      <c r="DW5" s="42" t="s">
        <v>90</v>
      </c>
      <c r="DX5" s="42" t="s">
        <v>91</v>
      </c>
      <c r="DY5" s="42" t="s">
        <v>92</v>
      </c>
      <c r="DZ5" s="42" t="s">
        <v>93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102</v>
      </c>
      <c r="EH5" s="42" t="s">
        <v>103</v>
      </c>
      <c r="EI5" s="42" t="s">
        <v>104</v>
      </c>
      <c r="EJ5" s="42" t="s">
        <v>105</v>
      </c>
      <c r="EK5" s="42" t="s">
        <v>106</v>
      </c>
      <c r="EL5" s="42" t="s">
        <v>107</v>
      </c>
      <c r="EM5" s="42" t="s">
        <v>108</v>
      </c>
      <c r="EN5" s="42" t="s">
        <v>109</v>
      </c>
      <c r="EO5" s="42" t="s">
        <v>110</v>
      </c>
      <c r="EP5" s="42" t="s">
        <v>111</v>
      </c>
    </row>
    <row r="6" spans="1:146" s="52" customFormat="1" x14ac:dyDescent="0.15">
      <c r="A6" s="28" t="s">
        <v>112</v>
      </c>
      <c r="B6" s="43">
        <f>B8</f>
        <v>2023</v>
      </c>
      <c r="C6" s="43">
        <f t="shared" ref="C6:X6" si="2">C8</f>
        <v>192082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山梨県南アルプス市</v>
      </c>
      <c r="I6" s="43" t="str">
        <f t="shared" si="2"/>
        <v>南アルプス市山梨県北岳山荘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542</v>
      </c>
      <c r="R6" s="46">
        <f t="shared" si="2"/>
        <v>80</v>
      </c>
      <c r="S6" s="47">
        <f t="shared" si="2"/>
        <v>9947</v>
      </c>
      <c r="T6" s="48" t="str">
        <f t="shared" si="2"/>
        <v>無</v>
      </c>
      <c r="U6" s="44">
        <f t="shared" si="2"/>
        <v>100</v>
      </c>
      <c r="V6" s="48" t="str">
        <f t="shared" si="2"/>
        <v>無</v>
      </c>
      <c r="W6" s="49">
        <f t="shared" si="2"/>
        <v>50</v>
      </c>
      <c r="X6" s="48" t="str">
        <f t="shared" si="2"/>
        <v>有</v>
      </c>
      <c r="Y6" s="50">
        <f>IF(Y8="-",NA(),Y8)</f>
        <v>104.3</v>
      </c>
      <c r="Z6" s="50">
        <f t="shared" ref="Z6:AH6" si="3">IF(Z8="-",NA(),Z8)</f>
        <v>79.599999999999994</v>
      </c>
      <c r="AA6" s="50">
        <f t="shared" si="3"/>
        <v>100</v>
      </c>
      <c r="AB6" s="50">
        <f t="shared" si="3"/>
        <v>106.3</v>
      </c>
      <c r="AC6" s="50">
        <f t="shared" si="3"/>
        <v>156.1</v>
      </c>
      <c r="AD6" s="50">
        <f t="shared" si="3"/>
        <v>125.6</v>
      </c>
      <c r="AE6" s="50">
        <f t="shared" si="3"/>
        <v>83.9</v>
      </c>
      <c r="AF6" s="50">
        <f t="shared" si="3"/>
        <v>94</v>
      </c>
      <c r="AG6" s="50">
        <f t="shared" si="3"/>
        <v>98.4</v>
      </c>
      <c r="AH6" s="50">
        <f t="shared" si="3"/>
        <v>102.5</v>
      </c>
      <c r="AI6" s="50" t="str">
        <f>IF(AI8="-","【-】","【"&amp;SUBSTITUTE(TEXT(AI8,"#,##0.0"),"-","△")&amp;"】")</f>
        <v>【120.7】</v>
      </c>
      <c r="AJ6" s="50">
        <f>IF(AJ8="-",NA(),AJ8)</f>
        <v>0</v>
      </c>
      <c r="AK6" s="50">
        <f t="shared" ref="AK6:AS6" si="4">IF(AK8="-",NA(),AK8)</f>
        <v>12.9</v>
      </c>
      <c r="AL6" s="50">
        <f t="shared" si="4"/>
        <v>29.9</v>
      </c>
      <c r="AM6" s="50">
        <f t="shared" si="4"/>
        <v>0</v>
      </c>
      <c r="AN6" s="50">
        <f t="shared" si="4"/>
        <v>0</v>
      </c>
      <c r="AO6" s="50">
        <f t="shared" si="4"/>
        <v>28.3</v>
      </c>
      <c r="AP6" s="50">
        <f t="shared" si="4"/>
        <v>39.9</v>
      </c>
      <c r="AQ6" s="50">
        <f t="shared" si="4"/>
        <v>27.2</v>
      </c>
      <c r="AR6" s="50">
        <f t="shared" si="4"/>
        <v>23.7</v>
      </c>
      <c r="AS6" s="50">
        <f t="shared" si="4"/>
        <v>26.4</v>
      </c>
      <c r="AT6" s="50" t="str">
        <f>IF(AT8="-","【-】","【"&amp;SUBSTITUTE(TEXT(AT8,"#,##0.0"),"-","△")&amp;"】")</f>
        <v>【30.4】</v>
      </c>
      <c r="AU6" s="45">
        <f>IF(AU8="-",NA(),AU8)</f>
        <v>0</v>
      </c>
      <c r="AV6" s="45">
        <f t="shared" ref="AV6:BD6" si="5">IF(AV8="-",NA(),AV8)</f>
        <v>0</v>
      </c>
      <c r="AW6" s="45">
        <f t="shared" si="5"/>
        <v>4121</v>
      </c>
      <c r="AX6" s="45">
        <f t="shared" si="5"/>
        <v>0</v>
      </c>
      <c r="AY6" s="45">
        <f t="shared" si="5"/>
        <v>0</v>
      </c>
      <c r="AZ6" s="45">
        <f t="shared" si="5"/>
        <v>706</v>
      </c>
      <c r="BA6" s="45">
        <f t="shared" si="5"/>
        <v>16253</v>
      </c>
      <c r="BB6" s="45">
        <f t="shared" si="5"/>
        <v>541785</v>
      </c>
      <c r="BC6" s="45">
        <f t="shared" si="5"/>
        <v>5910</v>
      </c>
      <c r="BD6" s="45">
        <f t="shared" si="5"/>
        <v>6101</v>
      </c>
      <c r="BE6" s="45" t="str">
        <f>IF(BE8="-","【-】","【"&amp;SUBSTITUTE(TEXT(BE8,"#,##0"),"-","△")&amp;"】")</f>
        <v>【67,941】</v>
      </c>
      <c r="BF6" s="50">
        <f>IF(BF8="-",NA(),BF8)</f>
        <v>16.3</v>
      </c>
      <c r="BG6" s="50">
        <f t="shared" ref="BG6:BO6" si="6">IF(BG8="-",NA(),BG8)</f>
        <v>0</v>
      </c>
      <c r="BH6" s="50">
        <f t="shared" si="6"/>
        <v>15.6</v>
      </c>
      <c r="BI6" s="50">
        <f t="shared" si="6"/>
        <v>3.1</v>
      </c>
      <c r="BJ6" s="50">
        <f t="shared" si="6"/>
        <v>36.200000000000003</v>
      </c>
      <c r="BK6" s="50">
        <f t="shared" si="6"/>
        <v>28</v>
      </c>
      <c r="BL6" s="50">
        <f t="shared" si="6"/>
        <v>2.8</v>
      </c>
      <c r="BM6" s="50">
        <f t="shared" si="6"/>
        <v>14.6</v>
      </c>
      <c r="BN6" s="50">
        <f t="shared" si="6"/>
        <v>18.600000000000001</v>
      </c>
      <c r="BO6" s="50">
        <f t="shared" si="6"/>
        <v>19.8</v>
      </c>
      <c r="BP6" s="50" t="str">
        <f>IF(BP8="-","【-】","【"&amp;SUBSTITUTE(TEXT(BP8,"#,##0.0"),"-","△")&amp;"】")</f>
        <v>【17.1】</v>
      </c>
      <c r="BQ6" s="50">
        <f>IF(BQ8="-",NA(),BQ8)</f>
        <v>11.7</v>
      </c>
      <c r="BR6" s="50">
        <f t="shared" ref="BR6:BZ6" si="7">IF(BR8="-",NA(),BR8)</f>
        <v>0</v>
      </c>
      <c r="BS6" s="50">
        <f t="shared" si="7"/>
        <v>0</v>
      </c>
      <c r="BT6" s="50">
        <f t="shared" si="7"/>
        <v>0</v>
      </c>
      <c r="BU6" s="50">
        <f t="shared" si="7"/>
        <v>0</v>
      </c>
      <c r="BV6" s="50">
        <f t="shared" si="7"/>
        <v>27.8</v>
      </c>
      <c r="BW6" s="50">
        <f t="shared" si="7"/>
        <v>78.5</v>
      </c>
      <c r="BX6" s="50">
        <f t="shared" si="7"/>
        <v>273.39999999999998</v>
      </c>
      <c r="BY6" s="50">
        <f t="shared" si="7"/>
        <v>255.5</v>
      </c>
      <c r="BZ6" s="50">
        <f t="shared" si="7"/>
        <v>39.4</v>
      </c>
      <c r="CA6" s="50" t="str">
        <f>IF(CA8="-","【-】","【"&amp;SUBSTITUTE(TEXT(CA8,"#,##0.0"),"-","△")&amp;"】")</f>
        <v>【53.2】</v>
      </c>
      <c r="CB6" s="50">
        <f>IF(CB8="-",NA(),CB8)</f>
        <v>-18.399999999999999</v>
      </c>
      <c r="CC6" s="50">
        <f t="shared" ref="CC6:CK6" si="8">IF(CC8="-",NA(),CC8)</f>
        <v>0</v>
      </c>
      <c r="CD6" s="50">
        <f t="shared" si="8"/>
        <v>-64.7</v>
      </c>
      <c r="CE6" s="50">
        <f t="shared" si="8"/>
        <v>-165.2</v>
      </c>
      <c r="CF6" s="50">
        <f t="shared" si="8"/>
        <v>35.9</v>
      </c>
      <c r="CG6" s="50">
        <f t="shared" si="8"/>
        <v>15.9</v>
      </c>
      <c r="CH6" s="50">
        <f t="shared" si="8"/>
        <v>-99.9</v>
      </c>
      <c r="CI6" s="50">
        <f t="shared" si="8"/>
        <v>-62.5</v>
      </c>
      <c r="CJ6" s="50">
        <f t="shared" si="8"/>
        <v>-110.4</v>
      </c>
      <c r="CK6" s="50">
        <f t="shared" si="8"/>
        <v>-94.5</v>
      </c>
      <c r="CL6" s="50" t="str">
        <f>IF(CL8="-","【-】","【"&amp;SUBSTITUTE(TEXT(CL8,"#,##0.0"),"-","△")&amp;"】")</f>
        <v>【△26.7】</v>
      </c>
      <c r="CM6" s="45">
        <f>IF(CM8="-",NA(),CM8)</f>
        <v>3232</v>
      </c>
      <c r="CN6" s="45">
        <f t="shared" ref="CN6:CV6" si="9">IF(CN8="-",NA(),CN8)</f>
        <v>-6343</v>
      </c>
      <c r="CO6" s="45">
        <f t="shared" si="9"/>
        <v>-16400</v>
      </c>
      <c r="CP6" s="45">
        <f t="shared" si="9"/>
        <v>2748</v>
      </c>
      <c r="CQ6" s="45">
        <f t="shared" si="9"/>
        <v>40095</v>
      </c>
      <c r="CR6" s="45">
        <f t="shared" si="9"/>
        <v>3780</v>
      </c>
      <c r="CS6" s="45">
        <f t="shared" si="9"/>
        <v>-46965</v>
      </c>
      <c r="CT6" s="45">
        <f t="shared" si="9"/>
        <v>-24727</v>
      </c>
      <c r="CU6" s="45">
        <f t="shared" si="9"/>
        <v>-21071</v>
      </c>
      <c r="CV6" s="45">
        <f t="shared" si="9"/>
        <v>-18563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113</v>
      </c>
      <c r="DI6" s="46">
        <f t="shared" ref="DI6:DJ6" si="10">DI8</f>
        <v>24605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114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29.8</v>
      </c>
      <c r="EB6" s="50">
        <f t="shared" si="11"/>
        <v>0</v>
      </c>
      <c r="EC6" s="50">
        <f t="shared" si="11"/>
        <v>11.2</v>
      </c>
      <c r="ED6" s="50">
        <f t="shared" si="11"/>
        <v>7.9</v>
      </c>
      <c r="EE6" s="50">
        <f t="shared" si="11"/>
        <v>6.9</v>
      </c>
      <c r="EF6" s="50" t="str">
        <f>IF(EF8="-","【-】","【"&amp;SUBSTITUTE(TEXT(EF8,"#,##0.0"),"-","△")&amp;"】")</f>
        <v>【19.7】</v>
      </c>
      <c r="EG6" s="51">
        <f>IF(EG8="-",NA(),EG8)</f>
        <v>1E-3</v>
      </c>
      <c r="EH6" s="51">
        <f t="shared" ref="EH6:EP6" si="12">IF(EH8="-",NA(),EH8)</f>
        <v>0</v>
      </c>
      <c r="EI6" s="51">
        <f t="shared" si="12"/>
        <v>8.9999999999999998E-4</v>
      </c>
      <c r="EJ6" s="51">
        <f t="shared" si="12"/>
        <v>1E-4</v>
      </c>
      <c r="EK6" s="51">
        <f t="shared" si="12"/>
        <v>1.2999999999999999E-3</v>
      </c>
      <c r="EL6" s="51">
        <f t="shared" si="12"/>
        <v>1.06E-2</v>
      </c>
      <c r="EM6" s="51">
        <f t="shared" si="12"/>
        <v>1.3599999999999999E-2</v>
      </c>
      <c r="EN6" s="51">
        <f t="shared" si="12"/>
        <v>1.6899999999999998E-2</v>
      </c>
      <c r="EO6" s="51">
        <f t="shared" si="12"/>
        <v>6.7999999999999996E-3</v>
      </c>
      <c r="EP6" s="51">
        <f t="shared" si="12"/>
        <v>2.7799999999999998E-2</v>
      </c>
    </row>
    <row r="7" spans="1:146" s="52" customFormat="1" x14ac:dyDescent="0.15">
      <c r="A7" s="28" t="s">
        <v>115</v>
      </c>
      <c r="B7" s="43">
        <f t="shared" ref="B7:X7" si="13">B8</f>
        <v>2023</v>
      </c>
      <c r="C7" s="43">
        <f t="shared" si="13"/>
        <v>192082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山梨県　南アルプス市</v>
      </c>
      <c r="I7" s="43" t="str">
        <f t="shared" si="13"/>
        <v>南アルプス市山梨県北岳山荘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542</v>
      </c>
      <c r="R7" s="46">
        <f t="shared" si="13"/>
        <v>80</v>
      </c>
      <c r="S7" s="47">
        <f t="shared" si="13"/>
        <v>9947</v>
      </c>
      <c r="T7" s="48" t="str">
        <f t="shared" si="13"/>
        <v>無</v>
      </c>
      <c r="U7" s="44">
        <f t="shared" si="13"/>
        <v>100</v>
      </c>
      <c r="V7" s="48" t="str">
        <f t="shared" si="13"/>
        <v>無</v>
      </c>
      <c r="W7" s="49">
        <f t="shared" si="13"/>
        <v>50</v>
      </c>
      <c r="X7" s="48" t="str">
        <f t="shared" si="13"/>
        <v>有</v>
      </c>
      <c r="Y7" s="50">
        <f>Y8</f>
        <v>104.3</v>
      </c>
      <c r="Z7" s="50">
        <f t="shared" ref="Z7:AH7" si="14">Z8</f>
        <v>79.599999999999994</v>
      </c>
      <c r="AA7" s="50">
        <f t="shared" si="14"/>
        <v>100</v>
      </c>
      <c r="AB7" s="50">
        <f t="shared" si="14"/>
        <v>106.3</v>
      </c>
      <c r="AC7" s="50">
        <f t="shared" si="14"/>
        <v>156.1</v>
      </c>
      <c r="AD7" s="50">
        <f t="shared" si="14"/>
        <v>125.6</v>
      </c>
      <c r="AE7" s="50">
        <f t="shared" si="14"/>
        <v>83.9</v>
      </c>
      <c r="AF7" s="50">
        <f t="shared" si="14"/>
        <v>94</v>
      </c>
      <c r="AG7" s="50">
        <f t="shared" si="14"/>
        <v>98.4</v>
      </c>
      <c r="AH7" s="50">
        <f t="shared" si="14"/>
        <v>102.5</v>
      </c>
      <c r="AI7" s="50"/>
      <c r="AJ7" s="50">
        <f>AJ8</f>
        <v>0</v>
      </c>
      <c r="AK7" s="50">
        <f t="shared" ref="AK7:AS7" si="15">AK8</f>
        <v>12.9</v>
      </c>
      <c r="AL7" s="50">
        <f t="shared" si="15"/>
        <v>29.9</v>
      </c>
      <c r="AM7" s="50">
        <f t="shared" si="15"/>
        <v>0</v>
      </c>
      <c r="AN7" s="50">
        <f t="shared" si="15"/>
        <v>0</v>
      </c>
      <c r="AO7" s="50">
        <f t="shared" si="15"/>
        <v>28.3</v>
      </c>
      <c r="AP7" s="50">
        <f t="shared" si="15"/>
        <v>39.9</v>
      </c>
      <c r="AQ7" s="50">
        <f t="shared" si="15"/>
        <v>27.2</v>
      </c>
      <c r="AR7" s="50">
        <f t="shared" si="15"/>
        <v>23.7</v>
      </c>
      <c r="AS7" s="50">
        <f t="shared" si="15"/>
        <v>26.4</v>
      </c>
      <c r="AT7" s="50"/>
      <c r="AU7" s="45">
        <f>AU8</f>
        <v>0</v>
      </c>
      <c r="AV7" s="45">
        <f t="shared" ref="AV7:BD7" si="16">AV8</f>
        <v>0</v>
      </c>
      <c r="AW7" s="45">
        <f t="shared" si="16"/>
        <v>4121</v>
      </c>
      <c r="AX7" s="45">
        <f t="shared" si="16"/>
        <v>0</v>
      </c>
      <c r="AY7" s="45">
        <f t="shared" si="16"/>
        <v>0</v>
      </c>
      <c r="AZ7" s="45">
        <f t="shared" si="16"/>
        <v>706</v>
      </c>
      <c r="BA7" s="45">
        <f t="shared" si="16"/>
        <v>16253</v>
      </c>
      <c r="BB7" s="45">
        <f t="shared" si="16"/>
        <v>541785</v>
      </c>
      <c r="BC7" s="45">
        <f t="shared" si="16"/>
        <v>5910</v>
      </c>
      <c r="BD7" s="45">
        <f t="shared" si="16"/>
        <v>6101</v>
      </c>
      <c r="BE7" s="45"/>
      <c r="BF7" s="50">
        <f>BF8</f>
        <v>16.3</v>
      </c>
      <c r="BG7" s="50">
        <f t="shared" ref="BG7:BO7" si="17">BG8</f>
        <v>0</v>
      </c>
      <c r="BH7" s="50">
        <f t="shared" si="17"/>
        <v>15.6</v>
      </c>
      <c r="BI7" s="50">
        <f t="shared" si="17"/>
        <v>3.1</v>
      </c>
      <c r="BJ7" s="50">
        <f t="shared" si="17"/>
        <v>36.200000000000003</v>
      </c>
      <c r="BK7" s="50">
        <f t="shared" si="17"/>
        <v>28</v>
      </c>
      <c r="BL7" s="50">
        <f t="shared" si="17"/>
        <v>2.8</v>
      </c>
      <c r="BM7" s="50">
        <f t="shared" si="17"/>
        <v>14.6</v>
      </c>
      <c r="BN7" s="50">
        <f t="shared" si="17"/>
        <v>18.600000000000001</v>
      </c>
      <c r="BO7" s="50">
        <f t="shared" si="17"/>
        <v>19.8</v>
      </c>
      <c r="BP7" s="50"/>
      <c r="BQ7" s="50">
        <f>BQ8</f>
        <v>11.7</v>
      </c>
      <c r="BR7" s="50">
        <f t="shared" ref="BR7:BZ7" si="18">BR8</f>
        <v>0</v>
      </c>
      <c r="BS7" s="50">
        <f t="shared" si="18"/>
        <v>0</v>
      </c>
      <c r="BT7" s="50">
        <f t="shared" si="18"/>
        <v>0</v>
      </c>
      <c r="BU7" s="50">
        <f t="shared" si="18"/>
        <v>0</v>
      </c>
      <c r="BV7" s="50">
        <f t="shared" si="18"/>
        <v>27.8</v>
      </c>
      <c r="BW7" s="50">
        <f t="shared" si="18"/>
        <v>78.5</v>
      </c>
      <c r="BX7" s="50">
        <f t="shared" si="18"/>
        <v>273.39999999999998</v>
      </c>
      <c r="BY7" s="50">
        <f t="shared" si="18"/>
        <v>255.5</v>
      </c>
      <c r="BZ7" s="50">
        <f t="shared" si="18"/>
        <v>39.4</v>
      </c>
      <c r="CA7" s="50"/>
      <c r="CB7" s="50">
        <f>CB8</f>
        <v>-18.399999999999999</v>
      </c>
      <c r="CC7" s="50">
        <f t="shared" ref="CC7:CK7" si="19">CC8</f>
        <v>0</v>
      </c>
      <c r="CD7" s="50">
        <f t="shared" si="19"/>
        <v>-64.7</v>
      </c>
      <c r="CE7" s="50">
        <f t="shared" si="19"/>
        <v>-165.2</v>
      </c>
      <c r="CF7" s="50">
        <f t="shared" si="19"/>
        <v>35.9</v>
      </c>
      <c r="CG7" s="50">
        <f t="shared" si="19"/>
        <v>15.9</v>
      </c>
      <c r="CH7" s="50">
        <f t="shared" si="19"/>
        <v>-99.9</v>
      </c>
      <c r="CI7" s="50">
        <f t="shared" si="19"/>
        <v>-62.5</v>
      </c>
      <c r="CJ7" s="50">
        <f t="shared" si="19"/>
        <v>-110.4</v>
      </c>
      <c r="CK7" s="50">
        <f t="shared" si="19"/>
        <v>-94.5</v>
      </c>
      <c r="CL7" s="50"/>
      <c r="CM7" s="45">
        <f>CM8</f>
        <v>3232</v>
      </c>
      <c r="CN7" s="45">
        <f t="shared" ref="CN7:CV7" si="20">CN8</f>
        <v>-6343</v>
      </c>
      <c r="CO7" s="45">
        <f t="shared" si="20"/>
        <v>-16400</v>
      </c>
      <c r="CP7" s="45">
        <f t="shared" si="20"/>
        <v>2748</v>
      </c>
      <c r="CQ7" s="45">
        <f t="shared" si="20"/>
        <v>40095</v>
      </c>
      <c r="CR7" s="45">
        <f t="shared" si="20"/>
        <v>3780</v>
      </c>
      <c r="CS7" s="45">
        <f t="shared" si="20"/>
        <v>-46965</v>
      </c>
      <c r="CT7" s="45">
        <f t="shared" si="20"/>
        <v>-24727</v>
      </c>
      <c r="CU7" s="45">
        <f t="shared" si="20"/>
        <v>-21071</v>
      </c>
      <c r="CV7" s="45">
        <f t="shared" si="20"/>
        <v>-18563</v>
      </c>
      <c r="CW7" s="45"/>
      <c r="CX7" s="50" t="s">
        <v>116</v>
      </c>
      <c r="CY7" s="50" t="s">
        <v>116</v>
      </c>
      <c r="CZ7" s="50" t="s">
        <v>116</v>
      </c>
      <c r="DA7" s="50" t="s">
        <v>116</v>
      </c>
      <c r="DB7" s="50" t="s">
        <v>116</v>
      </c>
      <c r="DC7" s="50" t="s">
        <v>116</v>
      </c>
      <c r="DD7" s="50" t="s">
        <v>116</v>
      </c>
      <c r="DE7" s="50" t="s">
        <v>116</v>
      </c>
      <c r="DF7" s="50" t="s">
        <v>116</v>
      </c>
      <c r="DG7" s="50" t="s">
        <v>113</v>
      </c>
      <c r="DH7" s="50"/>
      <c r="DI7" s="46">
        <f>DI8</f>
        <v>24605</v>
      </c>
      <c r="DJ7" s="46">
        <f>DJ8</f>
        <v>0</v>
      </c>
      <c r="DK7" s="50" t="s">
        <v>116</v>
      </c>
      <c r="DL7" s="50" t="s">
        <v>116</v>
      </c>
      <c r="DM7" s="50" t="s">
        <v>116</v>
      </c>
      <c r="DN7" s="50" t="s">
        <v>116</v>
      </c>
      <c r="DO7" s="50" t="s">
        <v>116</v>
      </c>
      <c r="DP7" s="50" t="s">
        <v>116</v>
      </c>
      <c r="DQ7" s="50" t="s">
        <v>116</v>
      </c>
      <c r="DR7" s="50" t="s">
        <v>116</v>
      </c>
      <c r="DS7" s="50" t="s">
        <v>116</v>
      </c>
      <c r="DT7" s="50" t="s">
        <v>113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29.8</v>
      </c>
      <c r="EB7" s="50">
        <f t="shared" si="21"/>
        <v>0</v>
      </c>
      <c r="EC7" s="50">
        <f t="shared" si="21"/>
        <v>11.2</v>
      </c>
      <c r="ED7" s="50">
        <f t="shared" si="21"/>
        <v>7.9</v>
      </c>
      <c r="EE7" s="50">
        <f t="shared" si="21"/>
        <v>6.9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192082</v>
      </c>
      <c r="D8" s="53">
        <v>47</v>
      </c>
      <c r="E8" s="53">
        <v>11</v>
      </c>
      <c r="F8" s="53">
        <v>1</v>
      </c>
      <c r="G8" s="53">
        <v>1</v>
      </c>
      <c r="H8" s="53" t="s">
        <v>117</v>
      </c>
      <c r="I8" s="53" t="s">
        <v>118</v>
      </c>
      <c r="J8" s="53" t="s">
        <v>119</v>
      </c>
      <c r="K8" s="53" t="s">
        <v>120</v>
      </c>
      <c r="L8" s="53" t="s">
        <v>121</v>
      </c>
      <c r="M8" s="53" t="s">
        <v>122</v>
      </c>
      <c r="N8" s="53" t="s">
        <v>123</v>
      </c>
      <c r="O8" s="54" t="s">
        <v>124</v>
      </c>
      <c r="P8" s="54" t="s">
        <v>124</v>
      </c>
      <c r="Q8" s="55">
        <v>542</v>
      </c>
      <c r="R8" s="55">
        <v>80</v>
      </c>
      <c r="S8" s="56">
        <v>9947</v>
      </c>
      <c r="T8" s="57" t="s">
        <v>125</v>
      </c>
      <c r="U8" s="54">
        <v>100</v>
      </c>
      <c r="V8" s="57" t="s">
        <v>125</v>
      </c>
      <c r="W8" s="58">
        <v>50</v>
      </c>
      <c r="X8" s="57" t="s">
        <v>126</v>
      </c>
      <c r="Y8" s="59">
        <v>104.3</v>
      </c>
      <c r="Z8" s="59">
        <v>79.599999999999994</v>
      </c>
      <c r="AA8" s="59">
        <v>100</v>
      </c>
      <c r="AB8" s="59">
        <v>106.3</v>
      </c>
      <c r="AC8" s="59">
        <v>156.1</v>
      </c>
      <c r="AD8" s="59">
        <v>125.6</v>
      </c>
      <c r="AE8" s="59">
        <v>83.9</v>
      </c>
      <c r="AF8" s="59">
        <v>94</v>
      </c>
      <c r="AG8" s="59">
        <v>98.4</v>
      </c>
      <c r="AH8" s="59">
        <v>102.5</v>
      </c>
      <c r="AI8" s="59">
        <v>120.7</v>
      </c>
      <c r="AJ8" s="59">
        <v>0</v>
      </c>
      <c r="AK8" s="59">
        <v>12.9</v>
      </c>
      <c r="AL8" s="59">
        <v>29.9</v>
      </c>
      <c r="AM8" s="59">
        <v>0</v>
      </c>
      <c r="AN8" s="59">
        <v>0</v>
      </c>
      <c r="AO8" s="59">
        <v>28.3</v>
      </c>
      <c r="AP8" s="59">
        <v>39.9</v>
      </c>
      <c r="AQ8" s="59">
        <v>27.2</v>
      </c>
      <c r="AR8" s="59">
        <v>23.7</v>
      </c>
      <c r="AS8" s="59">
        <v>26.4</v>
      </c>
      <c r="AT8" s="59">
        <v>30.4</v>
      </c>
      <c r="AU8" s="60">
        <v>0</v>
      </c>
      <c r="AV8" s="60">
        <v>0</v>
      </c>
      <c r="AW8" s="60">
        <v>4121</v>
      </c>
      <c r="AX8" s="60">
        <v>0</v>
      </c>
      <c r="AY8" s="60">
        <v>0</v>
      </c>
      <c r="AZ8" s="60">
        <v>706</v>
      </c>
      <c r="BA8" s="60">
        <v>16253</v>
      </c>
      <c r="BB8" s="60">
        <v>541785</v>
      </c>
      <c r="BC8" s="60">
        <v>5910</v>
      </c>
      <c r="BD8" s="60">
        <v>6101</v>
      </c>
      <c r="BE8" s="60">
        <v>67941</v>
      </c>
      <c r="BF8" s="59">
        <v>16.3</v>
      </c>
      <c r="BG8" s="59">
        <v>0</v>
      </c>
      <c r="BH8" s="59">
        <v>15.6</v>
      </c>
      <c r="BI8" s="59">
        <v>3.1</v>
      </c>
      <c r="BJ8" s="59">
        <v>36.200000000000003</v>
      </c>
      <c r="BK8" s="59">
        <v>28</v>
      </c>
      <c r="BL8" s="59">
        <v>2.8</v>
      </c>
      <c r="BM8" s="59">
        <v>14.6</v>
      </c>
      <c r="BN8" s="59">
        <v>18.600000000000001</v>
      </c>
      <c r="BO8" s="59">
        <v>19.8</v>
      </c>
      <c r="BP8" s="59">
        <v>17.100000000000001</v>
      </c>
      <c r="BQ8" s="59">
        <v>11.7</v>
      </c>
      <c r="BR8" s="59">
        <v>0</v>
      </c>
      <c r="BS8" s="59">
        <v>0</v>
      </c>
      <c r="BT8" s="59">
        <v>0</v>
      </c>
      <c r="BU8" s="59">
        <v>0</v>
      </c>
      <c r="BV8" s="59">
        <v>27.8</v>
      </c>
      <c r="BW8" s="59">
        <v>78.5</v>
      </c>
      <c r="BX8" s="59">
        <v>273.39999999999998</v>
      </c>
      <c r="BY8" s="59">
        <v>255.5</v>
      </c>
      <c r="BZ8" s="59">
        <v>39.4</v>
      </c>
      <c r="CA8" s="59">
        <v>53.2</v>
      </c>
      <c r="CB8" s="59">
        <v>-18.399999999999999</v>
      </c>
      <c r="CC8" s="59">
        <v>0</v>
      </c>
      <c r="CD8" s="59">
        <v>-64.7</v>
      </c>
      <c r="CE8" s="61">
        <v>-165.2</v>
      </c>
      <c r="CF8" s="61">
        <v>35.9</v>
      </c>
      <c r="CG8" s="59">
        <v>15.9</v>
      </c>
      <c r="CH8" s="59">
        <v>-99.9</v>
      </c>
      <c r="CI8" s="59">
        <v>-62.5</v>
      </c>
      <c r="CJ8" s="59">
        <v>-110.4</v>
      </c>
      <c r="CK8" s="59">
        <v>-94.5</v>
      </c>
      <c r="CL8" s="59">
        <v>-26.7</v>
      </c>
      <c r="CM8" s="60">
        <v>3232</v>
      </c>
      <c r="CN8" s="60">
        <v>-6343</v>
      </c>
      <c r="CO8" s="60">
        <v>-16400</v>
      </c>
      <c r="CP8" s="60">
        <v>2748</v>
      </c>
      <c r="CQ8" s="60">
        <v>40095</v>
      </c>
      <c r="CR8" s="60">
        <v>3780</v>
      </c>
      <c r="CS8" s="60">
        <v>-46965</v>
      </c>
      <c r="CT8" s="60">
        <v>-24727</v>
      </c>
      <c r="CU8" s="60">
        <v>-21071</v>
      </c>
      <c r="CV8" s="60">
        <v>-18563</v>
      </c>
      <c r="CW8" s="60">
        <v>-15770</v>
      </c>
      <c r="CX8" s="59" t="s">
        <v>127</v>
      </c>
      <c r="CY8" s="59" t="s">
        <v>127</v>
      </c>
      <c r="CZ8" s="59" t="s">
        <v>127</v>
      </c>
      <c r="DA8" s="59" t="s">
        <v>127</v>
      </c>
      <c r="DB8" s="59" t="s">
        <v>127</v>
      </c>
      <c r="DC8" s="59" t="s">
        <v>127</v>
      </c>
      <c r="DD8" s="59" t="s">
        <v>127</v>
      </c>
      <c r="DE8" s="59" t="s">
        <v>127</v>
      </c>
      <c r="DF8" s="59" t="s">
        <v>127</v>
      </c>
      <c r="DG8" s="59" t="s">
        <v>127</v>
      </c>
      <c r="DH8" s="59" t="s">
        <v>127</v>
      </c>
      <c r="DI8" s="55">
        <v>24605</v>
      </c>
      <c r="DJ8" s="55">
        <v>0</v>
      </c>
      <c r="DK8" s="59" t="s">
        <v>127</v>
      </c>
      <c r="DL8" s="59" t="s">
        <v>127</v>
      </c>
      <c r="DM8" s="59" t="s">
        <v>127</v>
      </c>
      <c r="DN8" s="59" t="s">
        <v>127</v>
      </c>
      <c r="DO8" s="59" t="s">
        <v>127</v>
      </c>
      <c r="DP8" s="59" t="s">
        <v>127</v>
      </c>
      <c r="DQ8" s="59" t="s">
        <v>127</v>
      </c>
      <c r="DR8" s="59" t="s">
        <v>127</v>
      </c>
      <c r="DS8" s="59" t="s">
        <v>127</v>
      </c>
      <c r="DT8" s="59" t="s">
        <v>127</v>
      </c>
      <c r="DU8" s="59" t="s">
        <v>127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29.8</v>
      </c>
      <c r="EB8" s="59">
        <v>0</v>
      </c>
      <c r="EC8" s="59">
        <v>11.2</v>
      </c>
      <c r="ED8" s="59">
        <v>7.9</v>
      </c>
      <c r="EE8" s="59">
        <v>6.9</v>
      </c>
      <c r="EF8" s="59">
        <v>19.7</v>
      </c>
      <c r="EG8" s="62">
        <v>1E-3</v>
      </c>
      <c r="EH8" s="62">
        <v>0</v>
      </c>
      <c r="EI8" s="62">
        <v>8.9999999999999998E-4</v>
      </c>
      <c r="EJ8" s="62">
        <v>1E-4</v>
      </c>
      <c r="EK8" s="62">
        <v>1.2999999999999999E-3</v>
      </c>
      <c r="EL8" s="62">
        <v>1.06E-2</v>
      </c>
      <c r="EM8" s="62">
        <v>1.3599999999999999E-2</v>
      </c>
      <c r="EN8" s="62">
        <v>1.6899999999999998E-2</v>
      </c>
      <c r="EO8" s="62">
        <v>6.7999999999999996E-3</v>
      </c>
      <c r="EP8" s="62">
        <v>2.7799999999999998E-2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128</v>
      </c>
      <c r="C10" s="65" t="s">
        <v>129</v>
      </c>
      <c r="D10" s="65" t="s">
        <v>130</v>
      </c>
      <c r="E10" s="65" t="s">
        <v>131</v>
      </c>
      <c r="F10" s="65" t="s">
        <v>132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2025-01-27T07:12:45Z</cp:lastPrinted>
  <dcterms:created xsi:type="dcterms:W3CDTF">2024-12-19T01:00:51Z</dcterms:created>
  <dcterms:modified xsi:type="dcterms:W3CDTF">2025-02-02T09:01:19Z</dcterms:modified>
  <cp:category/>
</cp:coreProperties>
</file>