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00229_市町村課\02\決算統計（公営企業）\R6\16★経営比較分析表★\03市町村等→県\02橘田\00 各市町村\07南アルプス市\"/>
    </mc:Choice>
  </mc:AlternateContent>
  <xr:revisionPtr revIDLastSave="0" documentId="13_ncr:1_{467D8166-AFD7-4DC1-8F43-2FDAC4F4D9DB}" xr6:coauthVersionLast="47" xr6:coauthVersionMax="47" xr10:uidLastSave="{00000000-0000-0000-0000-000000000000}"/>
  <workbookProtection workbookAlgorithmName="SHA-512" workbookHashValue="KjXjK2w6WIU4dBKXUY6iGlIGA5XHc2yDswhI/XhHNEPKf70QaaQBaOnMf/J4C6Z05UHPoFkEgYcDeJdNID64Dg==" workbookSaltValue="OSqlLP7paJoAjGxS6wIM1A==" workbookSpinCount="100000" lockStructure="1"/>
  <bookViews>
    <workbookView xWindow="-108" yWindow="-108" windowWidth="30936" windowHeight="16776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I85" i="4"/>
  <c r="H85" i="4"/>
  <c r="G85" i="4"/>
  <c r="E85" i="4"/>
  <c r="BB10" i="4"/>
  <c r="AT10" i="4"/>
  <c r="P10" i="4"/>
  <c r="AT8" i="4"/>
  <c r="W8" i="4"/>
  <c r="P8" i="4"/>
  <c r="B6" i="4"/>
</calcChain>
</file>

<file path=xl/sharedStrings.xml><?xml version="1.0" encoding="utf-8"?>
<sst xmlns="http://schemas.openxmlformats.org/spreadsheetml/2006/main" count="236" uniqueCount="117">
  <si>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</si>
  <si>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</si>
  <si>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</si>
  <si>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</si>
  <si>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</si>
  <si>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</si>
  <si>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</si>
  <si>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</si>
  <si>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</si>
  <si>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</si>
  <si>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</si>
  <si>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</si>
  <si>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</si>
  <si>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</si>
  <si>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</si>
  <si>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</si>
  <si>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</si>
  <si>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</si>
  <si>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</si>
  <si>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</si>
  <si>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</si>
  <si>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</si>
  <si>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</si>
  <si>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</si>
  <si>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</si>
  <si>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</si>
  <si>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</si>
  <si>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</si>
  <si>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</si>
  <si>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</si>
  <si>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</si>
  <si>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</si>
  <si>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</si>
  <si>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</si>
  <si>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</si>
  <si>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</si>
  <si>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</si>
  <si>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</si>
  <si>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</si>
  <si>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</si>
  <si>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</si>
  <si>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</si>
  <si>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</si>
  <si>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</si>
  <si>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</si>
  <si>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</si>
  <si>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</si>
  <si>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</si>
  <si>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</si>
  <si>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</si>
  <si>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</si>
  <si>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</si>
  <si>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</si>
  <si>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</si>
  <si>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</si>
  <si>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</si>
  <si>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</si>
  <si>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</si>
  <si>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</si>
  <si>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</si>
  <si>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</si>
  <si>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</si>
  <si>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</si>
  <si>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</si>
  <si>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</si>
  <si>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</si>
  <si>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</si>
  <si>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</si>
  <si>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</si>
  <si>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</si>
  <si>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</si>
  <si>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</si>
  <si>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</si>
  <si>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</si>
  <si>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</si>
  <si>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</si>
  <si>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</si>
  <si>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</si>
  <si>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</si>
  <si>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</si>
  <si>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</si>
  <si>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</si>
  <si>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</si>
  <si>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</si>
  <si>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</si>
  <si>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</si>
  <si>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</si>
  <si>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</si>
  <si>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</si>
  <si>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</si>
  <si>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</si>
  <si>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</si>
  <si>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</si>
  <si>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</si>
  <si>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</si>
  <si>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</si>
  <si>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南アルプス市</t>
  </si>
  <si>
    <t>法適用</t>
  </si>
  <si>
    <t>下水道事業</t>
  </si>
  <si>
    <t>公共下水道</t>
  </si>
  <si>
    <t>Bd1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</si>
  <si>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</si>
  <si>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</si>
  <si>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</si>
  <si>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</si>
  <si>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</si>
  <si>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</si>
  <si>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</si>
  <si>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</si>
  <si>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</si>
  <si>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</si>
  <si>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</si>
  <si>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</si>
  <si>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</si>
  <si>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①有形固定資産減価償却率（資産の老朽化度合を示す）
　前年度から1.21ポイント増加し、全国平均は下回っているものの、類似団体平均値を上回っており、資産の老朽化度合が類似団体より高い状況である。
②管渠老朽化率（管渠の老朽化度合を示す）
　法定耐用年数を経過した管渠はなく、0%となっている。
③管渠改善率（更新した管渠延長の割合を示す）
　更新した管渠がないため、0%となっている。
　本市の下水道事業は、平成5年の供用開始から31年が経過している。下水道施設や管渠の耐用年数（概ね50年）を経過した施設や管渠は存在していない状況であるが、これからの耐用年数経過に備えて、適切な点検・維持管理を行いながら長寿命化に取り組み、更新時期を推測し、改築等の財源の確保を図っていく必要が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27" eb="30">
      <t>ゼンネンド</t>
    </rPh>
    <rPh sb="40" eb="42">
      <t>ゾウカ</t>
    </rPh>
    <rPh sb="44" eb="46">
      <t>ゼンコク</t>
    </rPh>
    <rPh sb="46" eb="48">
      <t>ヘイキン</t>
    </rPh>
    <rPh sb="49" eb="51">
      <t>シタマワ</t>
    </rPh>
    <rPh sb="59" eb="66">
      <t>ルイジダンタイヘイキンチ</t>
    </rPh>
    <rPh sb="67" eb="69">
      <t>ウワマワ</t>
    </rPh>
    <rPh sb="74" eb="76">
      <t>シサン</t>
    </rPh>
    <rPh sb="77" eb="80">
      <t>ロウキュウカ</t>
    </rPh>
    <rPh sb="80" eb="82">
      <t>ドア</t>
    </rPh>
    <rPh sb="83" eb="85">
      <t>ルイジ</t>
    </rPh>
    <rPh sb="85" eb="87">
      <t>ダンタイ</t>
    </rPh>
    <rPh sb="89" eb="90">
      <t>タカ</t>
    </rPh>
    <rPh sb="91" eb="93">
      <t>ジョウキョウ</t>
    </rPh>
    <rPh sb="120" eb="122">
      <t>ホウテイ</t>
    </rPh>
    <rPh sb="122" eb="126">
      <t>タイヨウネンスウ</t>
    </rPh>
    <rPh sb="127" eb="129">
      <t>ケイカ</t>
    </rPh>
    <rPh sb="166" eb="167">
      <t>シメ</t>
    </rPh>
    <rPh sb="309" eb="310">
      <t>ト</t>
    </rPh>
    <rPh sb="311" eb="312">
      <t>ク</t>
    </rPh>
    <rPh sb="324" eb="326">
      <t>コウシンヒツヨウ</t>
    </rPh>
    <phoneticPr fontId="4"/>
  </si>
  <si>
    <t>　本市の普及率は未だに約59％の状況であり、平成27年度に策定したアクションプランに基づき整備を進めている。
　現在は、一般会計繰入金に大きく依存した経営であり、将来にわたって安定的に下水道事業を継続していくために、経営状況や資産の状況を正確に把握し、経営基盤の計画的な強化と財政マネジメントの向上（受益者負担の適正な使用料水準等の確保）に取り組み、下水道事業の健全運営に向けた経営改善が必要である。
　特に、公営企業の大原則である「独立採算の原則」に基づき、下水道使用料による自立経営を目指し、使用料の見直しに取り組んでいる。</t>
    <rPh sb="22" eb="24">
      <t>ヘイセイ</t>
    </rPh>
    <rPh sb="26" eb="28">
      <t>ネンド</t>
    </rPh>
    <rPh sb="113" eb="115">
      <t>シサン</t>
    </rPh>
    <rPh sb="116" eb="118">
      <t>ジョウキョウ</t>
    </rPh>
    <rPh sb="119" eb="121">
      <t>セイカク</t>
    </rPh>
    <rPh sb="122" eb="124">
      <t>ハアク</t>
    </rPh>
    <rPh sb="126" eb="128">
      <t>ケイエイ</t>
    </rPh>
    <rPh sb="128" eb="130">
      <t>キバン</t>
    </rPh>
    <rPh sb="131" eb="134">
      <t>ケイカクテキ</t>
    </rPh>
    <rPh sb="135" eb="137">
      <t>キョウカ</t>
    </rPh>
    <rPh sb="138" eb="140">
      <t>ザイセイ</t>
    </rPh>
    <rPh sb="147" eb="149">
      <t>コウジョウ</t>
    </rPh>
    <rPh sb="175" eb="178">
      <t>ゲスイドウ</t>
    </rPh>
    <rPh sb="178" eb="180">
      <t>ジギョウ</t>
    </rPh>
    <rPh sb="181" eb="183">
      <t>ケンゼン</t>
    </rPh>
    <rPh sb="183" eb="185">
      <t>ウンエイ</t>
    </rPh>
    <rPh sb="186" eb="187">
      <t>ム</t>
    </rPh>
    <rPh sb="189" eb="191">
      <t>ケイエイ</t>
    </rPh>
    <rPh sb="191" eb="193">
      <t>カイゼン</t>
    </rPh>
    <rPh sb="194" eb="196">
      <t>ヒツヨウ</t>
    </rPh>
    <rPh sb="202" eb="203">
      <t>トク</t>
    </rPh>
    <rPh sb="205" eb="207">
      <t>コウエイ</t>
    </rPh>
    <rPh sb="207" eb="209">
      <t>キギョウ</t>
    </rPh>
    <rPh sb="210" eb="213">
      <t>ダイゲンソク</t>
    </rPh>
    <rPh sb="217" eb="219">
      <t>ドクリツ</t>
    </rPh>
    <rPh sb="219" eb="221">
      <t>サイサン</t>
    </rPh>
    <rPh sb="222" eb="224">
      <t>ゲンソク</t>
    </rPh>
    <rPh sb="256" eb="257">
      <t>ト</t>
    </rPh>
    <rPh sb="258" eb="259">
      <t>ク</t>
    </rPh>
    <phoneticPr fontId="4"/>
  </si>
  <si>
    <t>①経営収支比率（収益で費用を賄えている割合）
　前年度より0.85ポイント増加し、類似団体平均値を初めて上回ったが、増加理由は他会計補助金の増加によるものであり、経営改善は必要である。
②累積欠損金比率（営業収益に対する累積欠損金の割合）
　0％となったのは当期純利益にて累積欠損金を解消したためである。
③流動比率（短期的な債務に対する支払能力）
　利益増加に伴い流動資産が大幅に増加し、前年度より25.21ポイント大幅に増加したものの、類似団体及び全国平均値を下回っている。1年以内に支払うべき債務に対し、支払うことができる現金等が不足しており、支払能力を高めるための経営改善を図る必要がある。
④企業債残高対事業規模比率（使用料収入に対する企業債残高割合）
　前年度から190.95ポイント減少したのは、企業債残高が減少したためである。それでも類似団体及び全国平均値を上回っており、使用料収入に対して企業債残高の割合が高いため、適正な使用料金改定が必要である。
⑤経費回収率（経費を使用料で賄えているかの指標）
　前年度より0.65ポイント増加したが、類似団体及び全国平均値を大きく下回っている。使用料で回収すべき汚水処理費を約6割弱程度しか賄えていない状況であるため、使用料の見直しが不可避な状況となっている。
⑥汚水処理原価（汚水処理に要した費用）
　前年度より1.34円減少し、全国平均は超過しているが、類似団体平均よりは安価になっている。年々減少しているのは、企業債残高の圧縮に伴い、支払利息等の費用が減少しているためである。
⑧水洗化率（処理区域内人口で実際に下水道に接続している人口の割合）
　前年度より0.45ポイント増加したが、類似団体平均値や全国平均を下回っており、今後も100％を目指し取り組みを進める。</t>
    <rPh sb="1" eb="3">
      <t>ケイエイ</t>
    </rPh>
    <rPh sb="3" eb="5">
      <t>シュウシ</t>
    </rPh>
    <rPh sb="5" eb="7">
      <t>ヒリツ</t>
    </rPh>
    <rPh sb="19" eb="21">
      <t>ワリアイ</t>
    </rPh>
    <rPh sb="24" eb="27">
      <t>ゼンネンド</t>
    </rPh>
    <rPh sb="37" eb="39">
      <t>ゾウカ</t>
    </rPh>
    <rPh sb="58" eb="60">
      <t>ゾウカ</t>
    </rPh>
    <rPh sb="60" eb="62">
      <t>リユウ</t>
    </rPh>
    <rPh sb="70" eb="72">
      <t>ゾウカ</t>
    </rPh>
    <rPh sb="81" eb="85">
      <t>ケイエイカイゼン</t>
    </rPh>
    <rPh sb="86" eb="88">
      <t>ヒツヨウ</t>
    </rPh>
    <rPh sb="94" eb="96">
      <t>ルイセキ</t>
    </rPh>
    <rPh sb="96" eb="98">
      <t>ケッソン</t>
    </rPh>
    <rPh sb="98" eb="99">
      <t>キン</t>
    </rPh>
    <rPh sb="99" eb="101">
      <t>ヒリツ</t>
    </rPh>
    <rPh sb="102" eb="104">
      <t>エイギョウ</t>
    </rPh>
    <rPh sb="104" eb="106">
      <t>シュウエキ</t>
    </rPh>
    <rPh sb="107" eb="108">
      <t>タイ</t>
    </rPh>
    <rPh sb="110" eb="112">
      <t>ルイセキ</t>
    </rPh>
    <rPh sb="112" eb="114">
      <t>ケッソン</t>
    </rPh>
    <rPh sb="114" eb="115">
      <t>キン</t>
    </rPh>
    <rPh sb="116" eb="118">
      <t>ワリアイ</t>
    </rPh>
    <rPh sb="129" eb="134">
      <t>トウキジュンリエキ</t>
    </rPh>
    <rPh sb="136" eb="141">
      <t>ルイセキケッソンキン</t>
    </rPh>
    <rPh sb="142" eb="144">
      <t>カイショウ</t>
    </rPh>
    <rPh sb="153" eb="155">
      <t>リュウドウ</t>
    </rPh>
    <rPh sb="155" eb="157">
      <t>ヒリツ</t>
    </rPh>
    <rPh sb="176" eb="178">
      <t>リエキ</t>
    </rPh>
    <rPh sb="178" eb="180">
      <t>ゾウカ</t>
    </rPh>
    <rPh sb="181" eb="182">
      <t>トモナ</t>
    </rPh>
    <rPh sb="183" eb="187">
      <t>リュウドウシサン</t>
    </rPh>
    <rPh sb="188" eb="190">
      <t>オオハバ</t>
    </rPh>
    <rPh sb="191" eb="193">
      <t>ゾウカ</t>
    </rPh>
    <rPh sb="209" eb="211">
      <t>オオハバ</t>
    </rPh>
    <rPh sb="224" eb="225">
      <t>オヨ</t>
    </rPh>
    <rPh sb="226" eb="228">
      <t>ゼンコク</t>
    </rPh>
    <rPh sb="231" eb="232">
      <t>オオ</t>
    </rPh>
    <rPh sb="239" eb="240">
      <t>ネン</t>
    </rPh>
    <rPh sb="240" eb="242">
      <t>イナイ</t>
    </rPh>
    <rPh sb="243" eb="245">
      <t>シハラ</t>
    </rPh>
    <rPh sb="248" eb="250">
      <t>サイム</t>
    </rPh>
    <rPh sb="251" eb="252">
      <t>タイ</t>
    </rPh>
    <rPh sb="254" eb="256">
      <t>シハラ</t>
    </rPh>
    <rPh sb="263" eb="265">
      <t>ゲンキン</t>
    </rPh>
    <rPh sb="265" eb="266">
      <t>トウ</t>
    </rPh>
    <rPh sb="267" eb="269">
      <t>フソク</t>
    </rPh>
    <rPh sb="274" eb="276">
      <t>シハライ</t>
    </rPh>
    <rPh sb="276" eb="278">
      <t>ノウリョク</t>
    </rPh>
    <rPh sb="279" eb="280">
      <t>タカ</t>
    </rPh>
    <rPh sb="285" eb="287">
      <t>ケイエイ</t>
    </rPh>
    <rPh sb="287" eb="289">
      <t>カイゼン</t>
    </rPh>
    <rPh sb="290" eb="291">
      <t>ハカ</t>
    </rPh>
    <rPh sb="292" eb="294">
      <t>ヒツヨウ</t>
    </rPh>
    <rPh sb="300" eb="302">
      <t>キギョウ</t>
    </rPh>
    <rPh sb="302" eb="303">
      <t>サイ</t>
    </rPh>
    <rPh sb="303" eb="305">
      <t>ザンダカ</t>
    </rPh>
    <rPh sb="305" eb="306">
      <t>タイ</t>
    </rPh>
    <rPh sb="306" eb="308">
      <t>ジギョウ</t>
    </rPh>
    <rPh sb="308" eb="310">
      <t>キボ</t>
    </rPh>
    <rPh sb="310" eb="312">
      <t>ヒリツ</t>
    </rPh>
    <rPh sb="348" eb="350">
      <t>ゲンショウ</t>
    </rPh>
    <rPh sb="378" eb="379">
      <t>オヨ</t>
    </rPh>
    <rPh sb="380" eb="382">
      <t>ゼンコク</t>
    </rPh>
    <rPh sb="385" eb="386">
      <t>オオ</t>
    </rPh>
    <rPh sb="391" eb="394">
      <t>シヨウリョウ</t>
    </rPh>
    <rPh sb="394" eb="396">
      <t>シュウニュウ</t>
    </rPh>
    <rPh sb="397" eb="398">
      <t>タイ</t>
    </rPh>
    <rPh sb="400" eb="402">
      <t>キギョウ</t>
    </rPh>
    <rPh sb="402" eb="403">
      <t>サイ</t>
    </rPh>
    <rPh sb="403" eb="405">
      <t>ザンダカ</t>
    </rPh>
    <rPh sb="406" eb="408">
      <t>ワリアイ</t>
    </rPh>
    <rPh sb="409" eb="410">
      <t>タカ</t>
    </rPh>
    <rPh sb="432" eb="434">
      <t>ケイヒ</t>
    </rPh>
    <rPh sb="473" eb="475">
      <t>ゾウカ</t>
    </rPh>
    <rPh sb="480" eb="481">
      <t>オヨ</t>
    </rPh>
    <rPh sb="482" eb="484">
      <t>ゼンコク</t>
    </rPh>
    <rPh sb="484" eb="486">
      <t>ヘイキン</t>
    </rPh>
    <rPh sb="491" eb="492">
      <t>シタ</t>
    </rPh>
    <rPh sb="498" eb="501">
      <t>シヨウリョウ</t>
    </rPh>
    <rPh sb="502" eb="504">
      <t>カイシュウ</t>
    </rPh>
    <rPh sb="507" eb="509">
      <t>オスイ</t>
    </rPh>
    <rPh sb="509" eb="511">
      <t>ショリ</t>
    </rPh>
    <rPh sb="511" eb="512">
      <t>ヒ</t>
    </rPh>
    <rPh sb="513" eb="515">
      <t>ハンブン</t>
    </rPh>
    <rPh sb="515" eb="516">
      <t>ヤク</t>
    </rPh>
    <rPh sb="517" eb="518">
      <t>ワリ</t>
    </rPh>
    <rPh sb="518" eb="519">
      <t>ジャク</t>
    </rPh>
    <rPh sb="521" eb="522">
      <t>マカナ</t>
    </rPh>
    <rPh sb="527" eb="529">
      <t>ジョウキョウ</t>
    </rPh>
    <rPh sb="536" eb="539">
      <t>シヨウリョウ</t>
    </rPh>
    <rPh sb="539" eb="541">
      <t>ミナオ</t>
    </rPh>
    <rPh sb="543" eb="546">
      <t>フカヒ</t>
    </rPh>
    <rPh sb="547" eb="549">
      <t>ジョウキョウ</t>
    </rPh>
    <rPh sb="558" eb="560">
      <t>オスイ</t>
    </rPh>
    <rPh sb="560" eb="562">
      <t>ショリ</t>
    </rPh>
    <rPh sb="562" eb="564">
      <t>ゲンカ</t>
    </rPh>
    <rPh sb="581" eb="584">
      <t>ゼンネンド</t>
    </rPh>
    <rPh sb="590" eb="591">
      <t>エン</t>
    </rPh>
    <rPh sb="591" eb="593">
      <t>ゲンショウ</t>
    </rPh>
    <rPh sb="598" eb="600">
      <t>チョウカ</t>
    </rPh>
    <rPh sb="606" eb="608">
      <t>ゼンコク</t>
    </rPh>
    <rPh sb="612" eb="614">
      <t>ヘイキン</t>
    </rPh>
    <rPh sb="615" eb="617">
      <t>アンカ</t>
    </rPh>
    <rPh sb="669" eb="671">
      <t>スイセン</t>
    </rPh>
    <rPh sb="671" eb="672">
      <t>カ</t>
    </rPh>
    <rPh sb="672" eb="675">
      <t>スイセンカ</t>
    </rPh>
    <rPh sb="675" eb="676">
      <t>リツ</t>
    </rPh>
    <rPh sb="677" eb="684">
      <t>ショリクイキナイジンコウ</t>
    </rPh>
    <rPh sb="706" eb="709">
      <t>ゼンネンド</t>
    </rPh>
    <rPh sb="719" eb="721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</si>
</sst>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.5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 shrinkToFit="1"/>
      <protection locked="0"/>
    </xf>
    <xf numFmtId="0" fontId="15" fillId="0" borderId="0" xfId="0" applyFont="1" applyAlignment="1" applyProtection="1">
      <alignment horizontal="left" vertical="top" wrapText="1" shrinkToFit="1"/>
      <protection locked="0"/>
    </xf>
    <xf numFmtId="0" fontId="15" fillId="0" borderId="7" xfId="0" applyFont="1" applyBorder="1" applyAlignment="1" applyProtection="1">
      <alignment horizontal="left" vertical="top" wrapText="1" shrinkToFit="1"/>
      <protection locked="0"/>
    </xf>
    <xf numFmtId="0" fontId="15" fillId="0" borderId="8" xfId="0" applyFont="1" applyBorder="1" applyAlignment="1" applyProtection="1">
      <alignment horizontal="left" vertical="top" wrapText="1" shrinkToFit="1"/>
      <protection locked="0"/>
    </xf>
    <xf numFmtId="0" fontId="15" fillId="0" borderId="1" xfId="0" applyFont="1" applyBorder="1" applyAlignment="1" applyProtection="1">
      <alignment horizontal="left" vertical="top" wrapText="1" shrinkToFit="1"/>
      <protection locked="0"/>
    </xf>
    <xf numFmtId="0" fontId="15" fillId="0" borderId="9" xfId="0" applyFont="1" applyBorder="1" applyAlignment="1" applyProtection="1">
      <alignment horizontal="left" vertical="top" wrapText="1" shrinkToFi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7" fillId="0" borderId="6" xfId="0" applyFont="1" applyBorder="1" applyAlignment="1" applyProtection="1">
      <alignment horizontal="left" vertical="top" wrapText="1" shrinkToFit="1"/>
      <protection locked="0"/>
    </xf>
    <xf numFmtId="0" fontId="17" fillId="0" borderId="0" xfId="0" applyFont="1" applyAlignment="1" applyProtection="1">
      <alignment horizontal="left" vertical="top" wrapText="1" shrinkToFit="1"/>
      <protection locked="0"/>
    </xf>
    <xf numFmtId="0" fontId="17" fillId="0" borderId="7" xfId="0" applyFont="1" applyBorder="1" applyAlignment="1" applyProtection="1">
      <alignment horizontal="left" vertical="top" wrapText="1" shrinkToFit="1"/>
      <protection locked="0"/>
    </xf>
    <xf numFmtId="0" fontId="17" fillId="0" borderId="8" xfId="0" applyFont="1" applyBorder="1" applyAlignment="1" applyProtection="1">
      <alignment horizontal="left" vertical="top" wrapText="1" shrinkToFit="1"/>
      <protection locked="0"/>
    </xf>
    <xf numFmtId="0" fontId="17" fillId="0" borderId="1" xfId="0" applyFont="1" applyBorder="1" applyAlignment="1" applyProtection="1">
      <alignment horizontal="left" vertical="top" wrapText="1" shrinkToFit="1"/>
      <protection locked="0"/>
    </xf>
    <xf numFmtId="0" fontId="17" fillId="0" borderId="9" xfId="0" applyFont="1" applyBorder="1" applyAlignment="1" applyProtection="1">
      <alignment horizontal="left" vertical="top" wrapText="1" shrinkToFi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2.16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87-4ECF-B568-071C25B7E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0.12</c:v>
                </c:pt>
                <c:pt idx="1">
                  <c:v>0.15</c:v>
                </c:pt>
                <c:pt idx="2">
                  <c:v>0.06</c:v>
                </c:pt>
                <c:pt idx="3">
                  <c:v>0.09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7-4ECF-B568-071C25B7E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2-4296-BDF9-73528C61C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61.4</c:v>
                </c:pt>
                <c:pt idx="1">
                  <c:v>61.51</c:v>
                </c:pt>
                <c:pt idx="2">
                  <c:v>51.2</c:v>
                </c:pt>
                <c:pt idx="3">
                  <c:v>57.32</c:v>
                </c:pt>
                <c:pt idx="4">
                  <c:v>63.71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2-4296-BDF9-73528C61C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88.76</c:v>
                </c:pt>
                <c:pt idx="1">
                  <c:v>90.56</c:v>
                </c:pt>
                <c:pt idx="2">
                  <c:v>87.41</c:v>
                </c:pt>
                <c:pt idx="3">
                  <c:v>87.57</c:v>
                </c:pt>
                <c:pt idx="4">
                  <c:v>88.02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8-4080-B023-26E1DE691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86.28</c:v>
                </c:pt>
                <c:pt idx="1">
                  <c:v>85.82</c:v>
                </c:pt>
                <c:pt idx="2">
                  <c:v>85.03</c:v>
                </c:pt>
                <c:pt idx="3">
                  <c:v>85.96</c:v>
                </c:pt>
                <c:pt idx="4">
                  <c:v>92.89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78-4080-B023-26E1DE691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63.17</c:v>
                </c:pt>
                <c:pt idx="1">
                  <c:v>95.63</c:v>
                </c:pt>
                <c:pt idx="2">
                  <c:v>92.95</c:v>
                </c:pt>
                <c:pt idx="3">
                  <c:v>107.15</c:v>
                </c:pt>
                <c:pt idx="4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F-4437-B5F9-CBA902939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107.15</c:v>
                </c:pt>
                <c:pt idx="1">
                  <c:v>109.91</c:v>
                </c:pt>
                <c:pt idx="2">
                  <c:v>108.61</c:v>
                </c:pt>
                <c:pt idx="3">
                  <c:v>109.58</c:v>
                </c:pt>
                <c:pt idx="4">
                  <c:v>107.64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F-4437-B5F9-CBA902939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30.32</c:v>
                </c:pt>
                <c:pt idx="1">
                  <c:v>31.3</c:v>
                </c:pt>
                <c:pt idx="2">
                  <c:v>32.020000000000003</c:v>
                </c:pt>
                <c:pt idx="3">
                  <c:v>32.909999999999997</c:v>
                </c:pt>
                <c:pt idx="4">
                  <c:v>34.119999999999997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D7-4FD9-8205-95C194DA3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17.239999999999998</c:v>
                </c:pt>
                <c:pt idx="1">
                  <c:v>15.29</c:v>
                </c:pt>
                <c:pt idx="2">
                  <c:v>17.809999999999999</c:v>
                </c:pt>
                <c:pt idx="3">
                  <c:v>19.96</c:v>
                </c:pt>
                <c:pt idx="4">
                  <c:v>29.93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7-4FD9-8205-95C194DA3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42-46C2-99BE-6EDFA5460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0.11</c:v>
                </c:pt>
                <c:pt idx="2">
                  <c:v>0.64</c:v>
                </c:pt>
                <c:pt idx="3">
                  <c:v>0.83</c:v>
                </c:pt>
                <c:pt idx="4">
                  <c:v>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42-46C2-99BE-6EDFA5460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166.4</c:v>
                </c:pt>
                <c:pt idx="1">
                  <c:v>29.75</c:v>
                </c:pt>
                <c:pt idx="2">
                  <c:v>62.32</c:v>
                </c:pt>
                <c:pt idx="3">
                  <c:v>28.49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1-4E2F-8946-3D2922385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15.68</c:v>
                </c:pt>
                <c:pt idx="1">
                  <c:v>9.42</c:v>
                </c:pt>
                <c:pt idx="2">
                  <c:v>11.49</c:v>
                </c:pt>
                <c:pt idx="3">
                  <c:v>5.35</c:v>
                </c:pt>
                <c:pt idx="4">
                  <c:v>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91-4E2F-8946-3D2922385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32.049999999999997</c:v>
                </c:pt>
                <c:pt idx="1">
                  <c:v>27.45</c:v>
                </c:pt>
                <c:pt idx="2">
                  <c:v>30.51</c:v>
                </c:pt>
                <c:pt idx="3">
                  <c:v>46.8</c:v>
                </c:pt>
                <c:pt idx="4">
                  <c:v>72.010000000000005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F-4087-8771-04FC36C22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46.82</c:v>
                </c:pt>
                <c:pt idx="1">
                  <c:v>47.61</c:v>
                </c:pt>
                <c:pt idx="2">
                  <c:v>52.69</c:v>
                </c:pt>
                <c:pt idx="3">
                  <c:v>59.45</c:v>
                </c:pt>
                <c:pt idx="4">
                  <c:v>76.319999999999993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5F-4087-8771-04FC36C22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4346.63</c:v>
                </c:pt>
                <c:pt idx="1">
                  <c:v>2364.75</c:v>
                </c:pt>
                <c:pt idx="2">
                  <c:v>1181.8900000000001</c:v>
                </c:pt>
                <c:pt idx="3">
                  <c:v>1047.97</c:v>
                </c:pt>
                <c:pt idx="4">
                  <c:v>857.02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4-4BC0-BC5A-690377660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1028.05</c:v>
                </c:pt>
                <c:pt idx="1">
                  <c:v>1092.22</c:v>
                </c:pt>
                <c:pt idx="2">
                  <c:v>998.38</c:v>
                </c:pt>
                <c:pt idx="3">
                  <c:v>925.32</c:v>
                </c:pt>
                <c:pt idx="4">
                  <c:v>749.43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24-4BC0-BC5A-690377660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54.48</c:v>
                </c:pt>
                <c:pt idx="1">
                  <c:v>56.78</c:v>
                </c:pt>
                <c:pt idx="2">
                  <c:v>57</c:v>
                </c:pt>
                <c:pt idx="3">
                  <c:v>57.13</c:v>
                </c:pt>
                <c:pt idx="4">
                  <c:v>57.78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A-4394-93DA-7C754D145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94.73</c:v>
                </c:pt>
                <c:pt idx="1">
                  <c:v>97.53</c:v>
                </c:pt>
                <c:pt idx="2">
                  <c:v>95.92</c:v>
                </c:pt>
                <c:pt idx="3">
                  <c:v>96.98</c:v>
                </c:pt>
                <c:pt idx="4">
                  <c:v>98.46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6A-4394-93DA-7C754D145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158.41999999999999</c:v>
                </c:pt>
                <c:pt idx="1">
                  <c:v>151.25</c:v>
                </c:pt>
                <c:pt idx="2">
                  <c:v>150.49</c:v>
                </c:pt>
                <c:pt idx="3">
                  <c:v>150.44</c:v>
                </c:pt>
                <c:pt idx="4">
                  <c:v>149.1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1-481C-B5A4-05298D290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160.91</c:v>
                </c:pt>
                <c:pt idx="1">
                  <c:v>155.83000000000001</c:v>
                </c:pt>
                <c:pt idx="2">
                  <c:v>156.75</c:v>
                </c:pt>
                <c:pt idx="3">
                  <c:v>153.54</c:v>
                </c:pt>
                <c:pt idx="4">
                  <c:v>157.44999999999999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81-481C-B5A4-05298D290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山梨県　南アルプス市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9" t="str">
        <f>データ!I6</f>
        <v>法適用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公共下水道</v>
      </c>
      <c r="Q8" s="39"/>
      <c r="R8" s="39"/>
      <c r="S8" s="39"/>
      <c r="T8" s="39"/>
      <c r="U8" s="39"/>
      <c r="V8" s="39"/>
      <c r="W8" s="39" t="str">
        <f>データ!L6</f>
        <v>Bd1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71660</v>
      </c>
      <c r="AM8" s="41"/>
      <c r="AN8" s="41"/>
      <c r="AO8" s="41"/>
      <c r="AP8" s="41"/>
      <c r="AQ8" s="41"/>
      <c r="AR8" s="41"/>
      <c r="AS8" s="41"/>
      <c r="AT8" s="34">
        <f>データ!T6</f>
        <v>264.14</v>
      </c>
      <c r="AU8" s="34"/>
      <c r="AV8" s="34"/>
      <c r="AW8" s="34"/>
      <c r="AX8" s="34"/>
      <c r="AY8" s="34"/>
      <c r="AZ8" s="34"/>
      <c r="BA8" s="34"/>
      <c r="BB8" s="34">
        <f>データ!U6</f>
        <v>271.3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>
        <f>データ!O6</f>
        <v>54.79</v>
      </c>
      <c r="J10" s="34"/>
      <c r="K10" s="34"/>
      <c r="L10" s="34"/>
      <c r="M10" s="34"/>
      <c r="N10" s="34"/>
      <c r="O10" s="34"/>
      <c r="P10" s="34">
        <f>データ!P6</f>
        <v>58.72</v>
      </c>
      <c r="Q10" s="34"/>
      <c r="R10" s="34"/>
      <c r="S10" s="34"/>
      <c r="T10" s="34"/>
      <c r="U10" s="34"/>
      <c r="V10" s="34"/>
      <c r="W10" s="34">
        <f>データ!Q6</f>
        <v>95.23</v>
      </c>
      <c r="X10" s="34"/>
      <c r="Y10" s="34"/>
      <c r="Z10" s="34"/>
      <c r="AA10" s="34"/>
      <c r="AB10" s="34"/>
      <c r="AC10" s="34"/>
      <c r="AD10" s="41">
        <f>データ!R6</f>
        <v>1700</v>
      </c>
      <c r="AE10" s="41"/>
      <c r="AF10" s="41"/>
      <c r="AG10" s="41"/>
      <c r="AH10" s="41"/>
      <c r="AI10" s="41"/>
      <c r="AJ10" s="41"/>
      <c r="AK10" s="2"/>
      <c r="AL10" s="41">
        <f>データ!V6</f>
        <v>41988</v>
      </c>
      <c r="AM10" s="41"/>
      <c r="AN10" s="41"/>
      <c r="AO10" s="41"/>
      <c r="AP10" s="41"/>
      <c r="AQ10" s="41"/>
      <c r="AR10" s="41"/>
      <c r="AS10" s="41"/>
      <c r="AT10" s="34">
        <f>データ!W6</f>
        <v>14.57</v>
      </c>
      <c r="AU10" s="34"/>
      <c r="AV10" s="34"/>
      <c r="AW10" s="34"/>
      <c r="AX10" s="34"/>
      <c r="AY10" s="34"/>
      <c r="AZ10" s="34"/>
      <c r="BA10" s="34"/>
      <c r="BB10" s="34">
        <f>データ!X6</f>
        <v>2881.81</v>
      </c>
      <c r="BC10" s="34"/>
      <c r="BD10" s="34"/>
      <c r="BE10" s="34"/>
      <c r="BF10" s="34"/>
      <c r="BG10" s="34"/>
      <c r="BH10" s="34"/>
      <c r="BI10" s="34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116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0" t="s">
        <v>114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2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6" t="s">
        <v>115</v>
      </c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8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6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8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6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8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6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8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6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8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6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8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6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8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6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8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6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8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6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8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6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8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6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8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6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8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6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8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6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8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6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8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 x14ac:dyDescent="0.2">
      <c r="C83" s="82" t="s">
        <v>30</v>
      </c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5iSFoPzsud+k+Ts31Vt30WM+nSgFBqOHFjZ45diZ19mH/9j3UWlV8x9goGIFhBHz7NSNPN5w0hHyhweudgkxpw==" saltValue="GOS8k/oQQbxOxmsJbmU+e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84" t="s">
        <v>52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/>
      <c r="Y3" s="90" t="s">
        <v>53</v>
      </c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 t="s">
        <v>54</v>
      </c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87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9"/>
      <c r="Y4" s="83" t="s">
        <v>56</v>
      </c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 t="s">
        <v>57</v>
      </c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 t="s">
        <v>58</v>
      </c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 t="s">
        <v>59</v>
      </c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 t="s">
        <v>60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 t="s">
        <v>61</v>
      </c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 t="s">
        <v>62</v>
      </c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 t="s">
        <v>63</v>
      </c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 t="s">
        <v>64</v>
      </c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 t="s">
        <v>65</v>
      </c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 t="s">
        <v>66</v>
      </c>
      <c r="EF4" s="83"/>
      <c r="EG4" s="83"/>
      <c r="EH4" s="83"/>
      <c r="EI4" s="83"/>
      <c r="EJ4" s="83"/>
      <c r="EK4" s="83"/>
      <c r="EL4" s="83"/>
      <c r="EM4" s="83"/>
      <c r="EN4" s="83"/>
      <c r="EO4" s="83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192082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山梨県　南アルプス市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Bd1</v>
      </c>
      <c r="M6" s="19" t="str">
        <f t="shared" si="3"/>
        <v>非設置</v>
      </c>
      <c r="N6" s="20" t="str">
        <f t="shared" si="3"/>
        <v>-</v>
      </c>
      <c r="O6" s="20">
        <f t="shared" si="3"/>
        <v>54.79</v>
      </c>
      <c r="P6" s="20">
        <f t="shared" si="3"/>
        <v>58.72</v>
      </c>
      <c r="Q6" s="20">
        <f t="shared" si="3"/>
        <v>95.23</v>
      </c>
      <c r="R6" s="20">
        <f t="shared" si="3"/>
        <v>1700</v>
      </c>
      <c r="S6" s="20">
        <f t="shared" si="3"/>
        <v>71660</v>
      </c>
      <c r="T6" s="20">
        <f t="shared" si="3"/>
        <v>264.14</v>
      </c>
      <c r="U6" s="20">
        <f t="shared" si="3"/>
        <v>271.3</v>
      </c>
      <c r="V6" s="20">
        <f t="shared" si="3"/>
        <v>41988</v>
      </c>
      <c r="W6" s="20">
        <f t="shared" si="3"/>
        <v>14.57</v>
      </c>
      <c r="X6" s="20">
        <f t="shared" si="3"/>
        <v>2881.81</v>
      </c>
      <c r="Y6" s="21">
        <f>IF(Y7="",NA(),Y7)</f>
        <v>63.17</v>
      </c>
      <c r="Z6" s="21">
        <f t="shared" ref="Z6:AH6" si="4">IF(Z7="",NA(),Z7)</f>
        <v>95.63</v>
      </c>
      <c r="AA6" s="21">
        <f t="shared" si="4"/>
        <v>92.95</v>
      </c>
      <c r="AB6" s="21">
        <f t="shared" si="4"/>
        <v>107.15</v>
      </c>
      <c r="AC6" s="21">
        <f t="shared" si="4"/>
        <v>108</v>
      </c>
      <c r="AD6" s="21">
        <f t="shared" si="4"/>
        <v>107.15</v>
      </c>
      <c r="AE6" s="21">
        <f t="shared" si="4"/>
        <v>109.91</v>
      </c>
      <c r="AF6" s="21">
        <f t="shared" si="4"/>
        <v>108.61</v>
      </c>
      <c r="AG6" s="21">
        <f t="shared" si="4"/>
        <v>109.58</v>
      </c>
      <c r="AH6" s="21">
        <f t="shared" si="4"/>
        <v>107.64</v>
      </c>
      <c r="AI6" s="20" t="str">
        <f>IF(AI7="","",IF(AI7="-","【-】","【"&amp;SUBSTITUTE(TEXT(AI7,"#,##0.00"),"-","△")&amp;"】"))</f>
        <v>【105.91】</v>
      </c>
      <c r="AJ6" s="21">
        <f>IF(AJ7="",NA(),AJ7)</f>
        <v>166.4</v>
      </c>
      <c r="AK6" s="21">
        <f t="shared" ref="AK6:AS6" si="5">IF(AK7="",NA(),AK7)</f>
        <v>29.75</v>
      </c>
      <c r="AL6" s="21">
        <f t="shared" si="5"/>
        <v>62.32</v>
      </c>
      <c r="AM6" s="21">
        <f t="shared" si="5"/>
        <v>28.49</v>
      </c>
      <c r="AN6" s="20">
        <f t="shared" si="5"/>
        <v>0</v>
      </c>
      <c r="AO6" s="21">
        <f t="shared" si="5"/>
        <v>15.68</v>
      </c>
      <c r="AP6" s="21">
        <f t="shared" si="5"/>
        <v>9.42</v>
      </c>
      <c r="AQ6" s="21">
        <f t="shared" si="5"/>
        <v>11.49</v>
      </c>
      <c r="AR6" s="21">
        <f t="shared" si="5"/>
        <v>5.35</v>
      </c>
      <c r="AS6" s="21">
        <f t="shared" si="5"/>
        <v>5.61</v>
      </c>
      <c r="AT6" s="20" t="str">
        <f>IF(AT7="","",IF(AT7="-","【-】","【"&amp;SUBSTITUTE(TEXT(AT7,"#,##0.00"),"-","△")&amp;"】"))</f>
        <v>【3.03】</v>
      </c>
      <c r="AU6" s="21">
        <f>IF(AU7="",NA(),AU7)</f>
        <v>32.049999999999997</v>
      </c>
      <c r="AV6" s="21">
        <f t="shared" ref="AV6:BD6" si="6">IF(AV7="",NA(),AV7)</f>
        <v>27.45</v>
      </c>
      <c r="AW6" s="21">
        <f t="shared" si="6"/>
        <v>30.51</v>
      </c>
      <c r="AX6" s="21">
        <f t="shared" si="6"/>
        <v>46.8</v>
      </c>
      <c r="AY6" s="21">
        <f t="shared" si="6"/>
        <v>72.010000000000005</v>
      </c>
      <c r="AZ6" s="21">
        <f t="shared" si="6"/>
        <v>46.82</v>
      </c>
      <c r="BA6" s="21">
        <f t="shared" si="6"/>
        <v>47.61</v>
      </c>
      <c r="BB6" s="21">
        <f t="shared" si="6"/>
        <v>52.69</v>
      </c>
      <c r="BC6" s="21">
        <f t="shared" si="6"/>
        <v>59.45</v>
      </c>
      <c r="BD6" s="21">
        <f t="shared" si="6"/>
        <v>76.319999999999993</v>
      </c>
      <c r="BE6" s="20" t="str">
        <f>IF(BE7="","",IF(BE7="-","【-】","【"&amp;SUBSTITUTE(TEXT(BE7,"#,##0.00"),"-","△")&amp;"】"))</f>
        <v>【78.43】</v>
      </c>
      <c r="BF6" s="21">
        <f>IF(BF7="",NA(),BF7)</f>
        <v>4346.63</v>
      </c>
      <c r="BG6" s="21">
        <f t="shared" ref="BG6:BO6" si="7">IF(BG7="",NA(),BG7)</f>
        <v>2364.75</v>
      </c>
      <c r="BH6" s="21">
        <f t="shared" si="7"/>
        <v>1181.8900000000001</v>
      </c>
      <c r="BI6" s="21">
        <f t="shared" si="7"/>
        <v>1047.97</v>
      </c>
      <c r="BJ6" s="21">
        <f t="shared" si="7"/>
        <v>857.02</v>
      </c>
      <c r="BK6" s="21">
        <f t="shared" si="7"/>
        <v>1028.05</v>
      </c>
      <c r="BL6" s="21">
        <f t="shared" si="7"/>
        <v>1092.22</v>
      </c>
      <c r="BM6" s="21">
        <f t="shared" si="7"/>
        <v>998.38</v>
      </c>
      <c r="BN6" s="21">
        <f t="shared" si="7"/>
        <v>925.32</v>
      </c>
      <c r="BO6" s="21">
        <f t="shared" si="7"/>
        <v>749.43</v>
      </c>
      <c r="BP6" s="20" t="str">
        <f>IF(BP7="","",IF(BP7="-","【-】","【"&amp;SUBSTITUTE(TEXT(BP7,"#,##0.00"),"-","△")&amp;"】"))</f>
        <v>【630.82】</v>
      </c>
      <c r="BQ6" s="21">
        <f>IF(BQ7="",NA(),BQ7)</f>
        <v>54.48</v>
      </c>
      <c r="BR6" s="21">
        <f t="shared" ref="BR6:BZ6" si="8">IF(BR7="",NA(),BR7)</f>
        <v>56.78</v>
      </c>
      <c r="BS6" s="21">
        <f t="shared" si="8"/>
        <v>57</v>
      </c>
      <c r="BT6" s="21">
        <f t="shared" si="8"/>
        <v>57.13</v>
      </c>
      <c r="BU6" s="21">
        <f t="shared" si="8"/>
        <v>57.78</v>
      </c>
      <c r="BV6" s="21">
        <f t="shared" si="8"/>
        <v>94.73</v>
      </c>
      <c r="BW6" s="21">
        <f t="shared" si="8"/>
        <v>97.53</v>
      </c>
      <c r="BX6" s="21">
        <f t="shared" si="8"/>
        <v>95.92</v>
      </c>
      <c r="BY6" s="21">
        <f t="shared" si="8"/>
        <v>96.98</v>
      </c>
      <c r="BZ6" s="21">
        <f t="shared" si="8"/>
        <v>98.46</v>
      </c>
      <c r="CA6" s="20" t="str">
        <f>IF(CA7="","",IF(CA7="-","【-】","【"&amp;SUBSTITUTE(TEXT(CA7,"#,##0.00"),"-","△")&amp;"】"))</f>
        <v>【97.81】</v>
      </c>
      <c r="CB6" s="21">
        <f>IF(CB7="",NA(),CB7)</f>
        <v>158.41999999999999</v>
      </c>
      <c r="CC6" s="21">
        <f t="shared" ref="CC6:CK6" si="9">IF(CC7="",NA(),CC7)</f>
        <v>151.25</v>
      </c>
      <c r="CD6" s="21">
        <f t="shared" si="9"/>
        <v>150.49</v>
      </c>
      <c r="CE6" s="21">
        <f t="shared" si="9"/>
        <v>150.44</v>
      </c>
      <c r="CF6" s="21">
        <f t="shared" si="9"/>
        <v>149.1</v>
      </c>
      <c r="CG6" s="21">
        <f t="shared" si="9"/>
        <v>160.91</v>
      </c>
      <c r="CH6" s="21">
        <f t="shared" si="9"/>
        <v>155.83000000000001</v>
      </c>
      <c r="CI6" s="21">
        <f t="shared" si="9"/>
        <v>156.75</v>
      </c>
      <c r="CJ6" s="21">
        <f t="shared" si="9"/>
        <v>153.54</v>
      </c>
      <c r="CK6" s="21">
        <f t="shared" si="9"/>
        <v>157.44999999999999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61.4</v>
      </c>
      <c r="CS6" s="21">
        <f t="shared" si="10"/>
        <v>61.51</v>
      </c>
      <c r="CT6" s="21">
        <f t="shared" si="10"/>
        <v>51.2</v>
      </c>
      <c r="CU6" s="21">
        <f t="shared" si="10"/>
        <v>57.32</v>
      </c>
      <c r="CV6" s="21">
        <f t="shared" si="10"/>
        <v>63.71</v>
      </c>
      <c r="CW6" s="20" t="str">
        <f>IF(CW7="","",IF(CW7="-","【-】","【"&amp;SUBSTITUTE(TEXT(CW7,"#,##0.00"),"-","△")&amp;"】"))</f>
        <v>【58.94】</v>
      </c>
      <c r="CX6" s="21">
        <f>IF(CX7="",NA(),CX7)</f>
        <v>88.76</v>
      </c>
      <c r="CY6" s="21">
        <f t="shared" ref="CY6:DG6" si="11">IF(CY7="",NA(),CY7)</f>
        <v>90.56</v>
      </c>
      <c r="CZ6" s="21">
        <f t="shared" si="11"/>
        <v>87.41</v>
      </c>
      <c r="DA6" s="21">
        <f t="shared" si="11"/>
        <v>87.57</v>
      </c>
      <c r="DB6" s="21">
        <f t="shared" si="11"/>
        <v>88.02</v>
      </c>
      <c r="DC6" s="21">
        <f t="shared" si="11"/>
        <v>86.28</v>
      </c>
      <c r="DD6" s="21">
        <f t="shared" si="11"/>
        <v>85.82</v>
      </c>
      <c r="DE6" s="21">
        <f t="shared" si="11"/>
        <v>85.03</v>
      </c>
      <c r="DF6" s="21">
        <f t="shared" si="11"/>
        <v>85.96</v>
      </c>
      <c r="DG6" s="21">
        <f t="shared" si="11"/>
        <v>92.89</v>
      </c>
      <c r="DH6" s="20" t="str">
        <f>IF(DH7="","",IF(DH7="-","【-】","【"&amp;SUBSTITUTE(TEXT(DH7,"#,##0.00"),"-","△")&amp;"】"))</f>
        <v>【95.91】</v>
      </c>
      <c r="DI6" s="21">
        <f>IF(DI7="",NA(),DI7)</f>
        <v>30.32</v>
      </c>
      <c r="DJ6" s="21">
        <f t="shared" ref="DJ6:DR6" si="12">IF(DJ7="",NA(),DJ7)</f>
        <v>31.3</v>
      </c>
      <c r="DK6" s="21">
        <f t="shared" si="12"/>
        <v>32.020000000000003</v>
      </c>
      <c r="DL6" s="21">
        <f t="shared" si="12"/>
        <v>32.909999999999997</v>
      </c>
      <c r="DM6" s="21">
        <f t="shared" si="12"/>
        <v>34.119999999999997</v>
      </c>
      <c r="DN6" s="21">
        <f t="shared" si="12"/>
        <v>17.239999999999998</v>
      </c>
      <c r="DO6" s="21">
        <f t="shared" si="12"/>
        <v>15.29</v>
      </c>
      <c r="DP6" s="21">
        <f t="shared" si="12"/>
        <v>17.809999999999999</v>
      </c>
      <c r="DQ6" s="21">
        <f t="shared" si="12"/>
        <v>19.96</v>
      </c>
      <c r="DR6" s="21">
        <f t="shared" si="12"/>
        <v>29.93</v>
      </c>
      <c r="DS6" s="20" t="str">
        <f>IF(DS7="","",IF(DS7="-","【-】","【"&amp;SUBSTITUTE(TEXT(DS7,"#,##0.00"),"-","△")&amp;"】"))</f>
        <v>【41.09】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0.11</v>
      </c>
      <c r="DZ6" s="21">
        <f t="shared" si="13"/>
        <v>0.11</v>
      </c>
      <c r="EA6" s="21">
        <f t="shared" si="13"/>
        <v>0.64</v>
      </c>
      <c r="EB6" s="21">
        <f t="shared" si="13"/>
        <v>0.83</v>
      </c>
      <c r="EC6" s="21">
        <f t="shared" si="13"/>
        <v>2.74</v>
      </c>
      <c r="ED6" s="20" t="str">
        <f>IF(ED7="","",IF(ED7="-","【-】","【"&amp;SUBSTITUTE(TEXT(ED7,"#,##0.00"),"-","△")&amp;"】"))</f>
        <v>【8.68】</v>
      </c>
      <c r="EE6" s="21">
        <f>IF(EE7="",NA(),EE7)</f>
        <v>2.16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0.12</v>
      </c>
      <c r="EK6" s="21">
        <f t="shared" si="14"/>
        <v>0.15</v>
      </c>
      <c r="EL6" s="21">
        <f t="shared" si="14"/>
        <v>0.06</v>
      </c>
      <c r="EM6" s="21">
        <f t="shared" si="14"/>
        <v>0.09</v>
      </c>
      <c r="EN6" s="21">
        <f t="shared" si="14"/>
        <v>0.06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2">
      <c r="A7" s="14"/>
      <c r="B7" s="23">
        <v>2023</v>
      </c>
      <c r="C7" s="23">
        <v>192082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54.79</v>
      </c>
      <c r="P7" s="24">
        <v>58.72</v>
      </c>
      <c r="Q7" s="24">
        <v>95.23</v>
      </c>
      <c r="R7" s="24">
        <v>1700</v>
      </c>
      <c r="S7" s="24">
        <v>71660</v>
      </c>
      <c r="T7" s="24">
        <v>264.14</v>
      </c>
      <c r="U7" s="24">
        <v>271.3</v>
      </c>
      <c r="V7" s="24">
        <v>41988</v>
      </c>
      <c r="W7" s="24">
        <v>14.57</v>
      </c>
      <c r="X7" s="24">
        <v>2881.81</v>
      </c>
      <c r="Y7" s="24">
        <v>63.17</v>
      </c>
      <c r="Z7" s="24">
        <v>95.63</v>
      </c>
      <c r="AA7" s="24">
        <v>92.95</v>
      </c>
      <c r="AB7" s="24">
        <v>107.15</v>
      </c>
      <c r="AC7" s="24">
        <v>108</v>
      </c>
      <c r="AD7" s="24">
        <v>107.15</v>
      </c>
      <c r="AE7" s="24">
        <v>109.91</v>
      </c>
      <c r="AF7" s="24">
        <v>108.61</v>
      </c>
      <c r="AG7" s="24">
        <v>109.58</v>
      </c>
      <c r="AH7" s="24">
        <v>107.64</v>
      </c>
      <c r="AI7" s="24">
        <v>105.91</v>
      </c>
      <c r="AJ7" s="24">
        <v>166.4</v>
      </c>
      <c r="AK7" s="24">
        <v>29.75</v>
      </c>
      <c r="AL7" s="24">
        <v>62.32</v>
      </c>
      <c r="AM7" s="24">
        <v>28.49</v>
      </c>
      <c r="AN7" s="24">
        <v>0</v>
      </c>
      <c r="AO7" s="24">
        <v>15.68</v>
      </c>
      <c r="AP7" s="24">
        <v>9.42</v>
      </c>
      <c r="AQ7" s="24">
        <v>11.49</v>
      </c>
      <c r="AR7" s="24">
        <v>5.35</v>
      </c>
      <c r="AS7" s="24">
        <v>5.61</v>
      </c>
      <c r="AT7" s="24">
        <v>3.03</v>
      </c>
      <c r="AU7" s="24">
        <v>32.049999999999997</v>
      </c>
      <c r="AV7" s="24">
        <v>27.45</v>
      </c>
      <c r="AW7" s="24">
        <v>30.51</v>
      </c>
      <c r="AX7" s="24">
        <v>46.8</v>
      </c>
      <c r="AY7" s="24">
        <v>72.010000000000005</v>
      </c>
      <c r="AZ7" s="24">
        <v>46.82</v>
      </c>
      <c r="BA7" s="24">
        <v>47.61</v>
      </c>
      <c r="BB7" s="24">
        <v>52.69</v>
      </c>
      <c r="BC7" s="24">
        <v>59.45</v>
      </c>
      <c r="BD7" s="24">
        <v>76.319999999999993</v>
      </c>
      <c r="BE7" s="24">
        <v>78.430000000000007</v>
      </c>
      <c r="BF7" s="24">
        <v>4346.63</v>
      </c>
      <c r="BG7" s="24">
        <v>2364.75</v>
      </c>
      <c r="BH7" s="24">
        <v>1181.8900000000001</v>
      </c>
      <c r="BI7" s="24">
        <v>1047.97</v>
      </c>
      <c r="BJ7" s="24">
        <v>857.02</v>
      </c>
      <c r="BK7" s="24">
        <v>1028.05</v>
      </c>
      <c r="BL7" s="24">
        <v>1092.22</v>
      </c>
      <c r="BM7" s="24">
        <v>998.38</v>
      </c>
      <c r="BN7" s="24">
        <v>925.32</v>
      </c>
      <c r="BO7" s="24">
        <v>749.43</v>
      </c>
      <c r="BP7" s="24">
        <v>630.82000000000005</v>
      </c>
      <c r="BQ7" s="24">
        <v>54.48</v>
      </c>
      <c r="BR7" s="24">
        <v>56.78</v>
      </c>
      <c r="BS7" s="24">
        <v>57</v>
      </c>
      <c r="BT7" s="24">
        <v>57.13</v>
      </c>
      <c r="BU7" s="24">
        <v>57.78</v>
      </c>
      <c r="BV7" s="24">
        <v>94.73</v>
      </c>
      <c r="BW7" s="24">
        <v>97.53</v>
      </c>
      <c r="BX7" s="24">
        <v>95.92</v>
      </c>
      <c r="BY7" s="24">
        <v>96.98</v>
      </c>
      <c r="BZ7" s="24">
        <v>98.46</v>
      </c>
      <c r="CA7" s="24">
        <v>97.81</v>
      </c>
      <c r="CB7" s="24">
        <v>158.41999999999999</v>
      </c>
      <c r="CC7" s="24">
        <v>151.25</v>
      </c>
      <c r="CD7" s="24">
        <v>150.49</v>
      </c>
      <c r="CE7" s="24">
        <v>150.44</v>
      </c>
      <c r="CF7" s="24">
        <v>149.1</v>
      </c>
      <c r="CG7" s="24">
        <v>160.91</v>
      </c>
      <c r="CH7" s="24">
        <v>155.83000000000001</v>
      </c>
      <c r="CI7" s="24">
        <v>156.75</v>
      </c>
      <c r="CJ7" s="24">
        <v>153.54</v>
      </c>
      <c r="CK7" s="24">
        <v>157.44999999999999</v>
      </c>
      <c r="CL7" s="24">
        <v>138.75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>
        <v>61.4</v>
      </c>
      <c r="CS7" s="24">
        <v>61.51</v>
      </c>
      <c r="CT7" s="24">
        <v>51.2</v>
      </c>
      <c r="CU7" s="24">
        <v>57.32</v>
      </c>
      <c r="CV7" s="24">
        <v>63.71</v>
      </c>
      <c r="CW7" s="24">
        <v>58.94</v>
      </c>
      <c r="CX7" s="24">
        <v>88.76</v>
      </c>
      <c r="CY7" s="24">
        <v>90.56</v>
      </c>
      <c r="CZ7" s="24">
        <v>87.41</v>
      </c>
      <c r="DA7" s="24">
        <v>87.57</v>
      </c>
      <c r="DB7" s="24">
        <v>88.02</v>
      </c>
      <c r="DC7" s="24">
        <v>86.28</v>
      </c>
      <c r="DD7" s="24">
        <v>85.82</v>
      </c>
      <c r="DE7" s="24">
        <v>85.03</v>
      </c>
      <c r="DF7" s="24">
        <v>85.96</v>
      </c>
      <c r="DG7" s="24">
        <v>92.89</v>
      </c>
      <c r="DH7" s="24">
        <v>95.91</v>
      </c>
      <c r="DI7" s="24">
        <v>30.32</v>
      </c>
      <c r="DJ7" s="24">
        <v>31.3</v>
      </c>
      <c r="DK7" s="24">
        <v>32.020000000000003</v>
      </c>
      <c r="DL7" s="24">
        <v>32.909999999999997</v>
      </c>
      <c r="DM7" s="24">
        <v>34.119999999999997</v>
      </c>
      <c r="DN7" s="24">
        <v>17.239999999999998</v>
      </c>
      <c r="DO7" s="24">
        <v>15.29</v>
      </c>
      <c r="DP7" s="24">
        <v>17.809999999999999</v>
      </c>
      <c r="DQ7" s="24">
        <v>19.96</v>
      </c>
      <c r="DR7" s="24">
        <v>29.93</v>
      </c>
      <c r="DS7" s="24">
        <v>41.09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0.11</v>
      </c>
      <c r="DZ7" s="24">
        <v>0.11</v>
      </c>
      <c r="EA7" s="24">
        <v>0.64</v>
      </c>
      <c r="EB7" s="24">
        <v>0.83</v>
      </c>
      <c r="EC7" s="24">
        <v>2.74</v>
      </c>
      <c r="ED7" s="24">
        <v>8.68</v>
      </c>
      <c r="EE7" s="24">
        <v>2.16</v>
      </c>
      <c r="EF7" s="24">
        <v>0</v>
      </c>
      <c r="EG7" s="24">
        <v>0</v>
      </c>
      <c r="EH7" s="24">
        <v>0</v>
      </c>
      <c r="EI7" s="24">
        <v>0</v>
      </c>
      <c r="EJ7" s="24">
        <v>0.12</v>
      </c>
      <c r="EK7" s="24">
        <v>0.15</v>
      </c>
      <c r="EL7" s="24">
        <v>0.06</v>
      </c>
      <c r="EM7" s="24">
        <v>0.09</v>
      </c>
      <c r="EN7" s="24">
        <v>0.06</v>
      </c>
      <c r="EO7" s="24">
        <v>0.22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111</v>
      </c>
      <c r="E13" t="s">
        <v>110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cp:lastPrinted>2025-01-31T09:36:13Z</cp:lastPrinted>
  <dcterms:created xsi:type="dcterms:W3CDTF">2025-01-24T07:01:51Z</dcterms:created>
  <dcterms:modified xsi:type="dcterms:W3CDTF">2025-02-18T05:29:44Z</dcterms:modified>
  <cp:category/>
</cp:coreProperties>
</file>