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決算統計（公営企業）\R6\16★経営比較分析表★\05★HP公表R7.3.7\確定データ\010 上水道\07南アルプス市\"/>
    </mc:Choice>
  </mc:AlternateContent>
  <xr:revisionPtr revIDLastSave="0" documentId="13_ncr:1_{195BB42E-5A5E-4894-9C85-6BFD9FFDE1D2}" xr6:coauthVersionLast="47" xr6:coauthVersionMax="47" xr10:uidLastSave="{00000000-0000-0000-0000-000000000000}"/>
  <workbookProtection workbookAlgorithmName="SHA-512" workbookHashValue="EKlAdlKCWjmN54XSjL+zoE7XcJbmO87NEK0Vi0WEm/UmDKqVDIIlB4Zbaf13Or2Zy6A6O8TUG4QbQJYn/MRgbA==" workbookSaltValue="WDuC99ec7JZW9hwJPH+kJw==" workbookSpinCount="100000" lockStructure="1"/>
  <bookViews>
    <workbookView xWindow="22932" yWindow="-1980" windowWidth="30936" windowHeight="167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W10" i="4" s="1"/>
  <c r="P6" i="5"/>
  <c r="P10" i="4" s="1"/>
  <c r="O6" i="5"/>
  <c r="I10" i="4" s="1"/>
  <c r="N6" i="5"/>
  <c r="B10" i="4" s="1"/>
  <c r="M6" i="5"/>
  <c r="AD8" i="4" s="1"/>
  <c r="L6" i="5"/>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BB10" i="4"/>
  <c r="AT10" i="4"/>
  <c r="BB8" i="4"/>
  <c r="AT8" i="4"/>
  <c r="AL8" i="4"/>
  <c r="W8" i="4"/>
  <c r="P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<sst xmlns="http://schemas.openxmlformats.org/spreadsheetml/2006/main" count="228" uniqueCount="113">
  <si>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</si>
  <si>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</si>
  <si>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</si>
  <si>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</si>
  <si>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</si>
  <si>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</si>
  <si>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</si>
  <si>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</si>
  <si>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</si>
  <si>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</si>
  <si>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</si>
  <si>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</si>
  <si>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</si>
  <si>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</si>
  <si>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</si>
  <si>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</si>
  <si>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</si>
  <si>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</si>
  <si>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</si>
  <si>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</si>
  <si>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</si>
  <si>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</si>
  <si>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</si>
  <si>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</si>
  <si>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</si>
  <si>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</si>
  <si>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</si>
  <si>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</si>
  <si>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</si>
  <si>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</si>
  <si>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</si>
  <si>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</si>
  <si>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</si>
  <si>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</si>
  <si>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</si>
  <si>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</si>
  <si>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</si>
  <si>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</si>
  <si>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</si>
  <si>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</si>
  <si>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</si>
  <si>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</si>
  <si>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</si>
  <si>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</si>
  <si>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</si>
  <si>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</si>
  <si>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</si>
  <si>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</si>
  <si>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</si>
  <si>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</si>
  <si>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</si>
  <si>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</si>
  <si>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</si>
  <si>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</si>
  <si>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</si>
  <si>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</si>
  <si>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</si>
  <si>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</si>
  <si>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</si>
  <si>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</si>
  <si>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</si>
  <si>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</si>
  <si>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</si>
  <si>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</si>
  <si>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</si>
  <si>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</si>
  <si>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</si>
  <si>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</si>
  <si>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</si>
  <si>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</si>
  <si>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</si>
  <si>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</si>
  <si>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</si>
  <si>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</si>
  <si>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</si>
  <si>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</si>
  <si>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</si>
  <si>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</si>
  <si>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</si>
  <si>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</si>
  <si>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</si>
  <si>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</si>
  <si>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</si>
  <si>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</si>
  <si>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</si>
  <si>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</si>
  <si>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</si>
  <si>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</si>
  <si>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</si>
  <si>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</si>
  <si>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</si>
  <si>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</si>
  <si>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</si>
  <si>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南アルプス市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</si>
  <si>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</si>
  <si>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</si>
  <si>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</si>
  <si>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</si>
  <si>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</si>
  <si>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</si>
  <si>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</si>
  <si>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</si>
  <si>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</si>
  <si>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</si>
  <si>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</si>
  <si>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</si>
  <si>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</si>
  <si>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</si>
  <si>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</si>
  <si>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</si>
  <si>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
　近年は微増傾向にあったが、令和５年度については、大規模更新事業が完了した影響により、若干ではあるが減少している。類似団体平均値と比較すると低い状況であるが、今後、老朽化が進行する見通しのため、計画的な施設更新が必要と考える。
②管路経年化率
　管路経年化率は年々減少していたが、令和５年度は前年度より数値が増加しており、今後の状況を注視し、計画的に管路の更新を進めていく必要がある。
③管路更新率
　令和５年度は、約８㎞の布設替工事を行った結果、前年度に比べ増加した。
　今後も、管路の耐震性や長寿命化の視点も含めて、基幹管路及び病院や避難所へ給水する重要管路を優先するなど、優先順位に基づき計画的に更新・耐震化を進めていく。</t>
    <rPh sb="27" eb="29">
      <t>レイワ</t>
    </rPh>
    <rPh sb="30" eb="32">
      <t>ネンド</t>
    </rPh>
    <rPh sb="38" eb="41">
      <t>ダイキボ</t>
    </rPh>
    <rPh sb="41" eb="43">
      <t>コウシン</t>
    </rPh>
    <rPh sb="43" eb="45">
      <t>ジギョウ</t>
    </rPh>
    <rPh sb="46" eb="48">
      <t>カンリョウ</t>
    </rPh>
    <rPh sb="50" eb="52">
      <t>エイキョウ</t>
    </rPh>
    <rPh sb="56" eb="58">
      <t>ジャッカン</t>
    </rPh>
    <rPh sb="63" eb="65">
      <t>ゲンショウ</t>
    </rPh>
    <rPh sb="76" eb="77">
      <t>チ</t>
    </rPh>
    <rPh sb="92" eb="94">
      <t>コンゴ</t>
    </rPh>
    <rPh sb="103" eb="105">
      <t>ミトオ</t>
    </rPh>
    <rPh sb="110" eb="113">
      <t>ケイカクテキ</t>
    </rPh>
    <rPh sb="114" eb="116">
      <t>シセツ</t>
    </rPh>
    <rPh sb="116" eb="118">
      <t>コウシン</t>
    </rPh>
    <rPh sb="119" eb="121">
      <t>ヒツヨウ</t>
    </rPh>
    <rPh sb="122" eb="123">
      <t>カンガ</t>
    </rPh>
    <rPh sb="143" eb="145">
      <t>ネンネン</t>
    </rPh>
    <rPh sb="145" eb="147">
      <t>ゲンショウ</t>
    </rPh>
    <rPh sb="153" eb="155">
      <t>レイワ</t>
    </rPh>
    <rPh sb="156" eb="158">
      <t>ネンド</t>
    </rPh>
    <rPh sb="159" eb="162">
      <t>ゼンネンド</t>
    </rPh>
    <rPh sb="164" eb="166">
      <t>スウチ</t>
    </rPh>
    <rPh sb="167" eb="169">
      <t>ゾウカ</t>
    </rPh>
    <rPh sb="174" eb="176">
      <t>コンゴ</t>
    </rPh>
    <rPh sb="177" eb="179">
      <t>ジョウキョウ</t>
    </rPh>
    <rPh sb="180" eb="182">
      <t>チュウシ</t>
    </rPh>
    <rPh sb="184" eb="187">
      <t>ケイカクテキ</t>
    </rPh>
    <rPh sb="194" eb="195">
      <t>スス</t>
    </rPh>
    <rPh sb="199" eb="201">
      <t>ヒツヨウ</t>
    </rPh>
    <rPh sb="214" eb="216">
      <t>レイワ</t>
    </rPh>
    <rPh sb="217" eb="219">
      <t>ネンド</t>
    </rPh>
    <rPh sb="221" eb="222">
      <t>ヤク</t>
    </rPh>
    <rPh sb="225" eb="227">
      <t>フセツ</t>
    </rPh>
    <rPh sb="227" eb="228">
      <t>カ</t>
    </rPh>
    <rPh sb="228" eb="230">
      <t>コウジ</t>
    </rPh>
    <rPh sb="231" eb="232">
      <t>オコナ</t>
    </rPh>
    <rPh sb="234" eb="236">
      <t>ケッカ</t>
    </rPh>
    <rPh sb="237" eb="240">
      <t>ゼンネンド</t>
    </rPh>
    <rPh sb="241" eb="242">
      <t>クラ</t>
    </rPh>
    <rPh sb="243" eb="245">
      <t>ゾウカ</t>
    </rPh>
    <rPh sb="250" eb="252">
      <t>コンゴ</t>
    </rPh>
    <rPh sb="254" eb="256">
      <t>カンロ</t>
    </rPh>
    <rPh sb="257" eb="259">
      <t>タイシン</t>
    </rPh>
    <rPh sb="259" eb="260">
      <t>セイ</t>
    </rPh>
    <rPh sb="261" eb="262">
      <t>チョウ</t>
    </rPh>
    <rPh sb="262" eb="265">
      <t>ジュミョウカ</t>
    </rPh>
    <rPh sb="266" eb="268">
      <t>シテン</t>
    </rPh>
    <rPh sb="269" eb="270">
      <t>フク</t>
    </rPh>
    <rPh sb="273" eb="275">
      <t>キカン</t>
    </rPh>
    <rPh sb="275" eb="277">
      <t>カンロ</t>
    </rPh>
    <rPh sb="277" eb="278">
      <t>オヨ</t>
    </rPh>
    <rPh sb="279" eb="281">
      <t>ビョウイン</t>
    </rPh>
    <rPh sb="282" eb="285">
      <t>ヒナンジョ</t>
    </rPh>
    <rPh sb="286" eb="288">
      <t>キュウスイ</t>
    </rPh>
    <rPh sb="290" eb="292">
      <t>ジュウヨウ</t>
    </rPh>
    <rPh sb="292" eb="294">
      <t>カンロ</t>
    </rPh>
    <rPh sb="295" eb="297">
      <t>ユウセン</t>
    </rPh>
    <rPh sb="302" eb="304">
      <t>ユウセン</t>
    </rPh>
    <rPh sb="304" eb="306">
      <t>ジュンイ</t>
    </rPh>
    <rPh sb="307" eb="308">
      <t>モト</t>
    </rPh>
    <rPh sb="310" eb="312">
      <t>ケイカク</t>
    </rPh>
    <rPh sb="312" eb="313">
      <t>テキ</t>
    </rPh>
    <phoneticPr fontId="4"/>
  </si>
  <si>
    <t>　経営状況としては、累積欠損金もなく概ね良好な状態と考える。しかしながら、令和３年度に予定されていた料金改定を見送った影響もあり、経常収支比率、料金回収率共に年々減少しており、また、今後計画されている老朽施設の更新費用確保のため、適切な料金改定が必要と考える。
　有収率は類似団体平均値と比較すると低い状況が続いており引き続き、有収率の向上のため、漏水調査及び更新計画に基づいた老朽管の更新を推進し、無効水量の減少を図っていく。
　また、持続可能な水道事業の実現に向け、中長期的な視点に立ち、水道施設のライフサイクル全体にわたって効率的かつ効果的に管理運営するために、アセットマネジメントの手法を通して、中長期にわたった更新計画、財政計画の検討を行い、経費・維持管理費の削減についても、引き続き推進していく。</t>
    <rPh sb="1" eb="3">
      <t>ケイエイ</t>
    </rPh>
    <rPh sb="3" eb="5">
      <t>ジョウキョウ</t>
    </rPh>
    <rPh sb="10" eb="12">
      <t>ルイセキ</t>
    </rPh>
    <rPh sb="12" eb="14">
      <t>ケッソン</t>
    </rPh>
    <rPh sb="14" eb="15">
      <t>キン</t>
    </rPh>
    <rPh sb="18" eb="19">
      <t>オオム</t>
    </rPh>
    <rPh sb="20" eb="22">
      <t>リョウコウ</t>
    </rPh>
    <rPh sb="23" eb="25">
      <t>ジョウタイ</t>
    </rPh>
    <rPh sb="26" eb="27">
      <t>カンガ</t>
    </rPh>
    <rPh sb="37" eb="39">
      <t>レイワ</t>
    </rPh>
    <rPh sb="40" eb="42">
      <t>ネンド</t>
    </rPh>
    <rPh sb="43" eb="45">
      <t>ヨテイ</t>
    </rPh>
    <rPh sb="50" eb="52">
      <t>リョウキン</t>
    </rPh>
    <rPh sb="52" eb="54">
      <t>カイテイ</t>
    </rPh>
    <rPh sb="55" eb="57">
      <t>ミオク</t>
    </rPh>
    <rPh sb="59" eb="61">
      <t>エイキョウ</t>
    </rPh>
    <rPh sb="65" eb="71">
      <t>ケイジョウシュウシヒリツ</t>
    </rPh>
    <rPh sb="72" eb="74">
      <t>リョウキン</t>
    </rPh>
    <rPh sb="74" eb="77">
      <t>カイシュウリツ</t>
    </rPh>
    <rPh sb="77" eb="78">
      <t>トモ</t>
    </rPh>
    <rPh sb="79" eb="81">
      <t>ネンネン</t>
    </rPh>
    <rPh sb="81" eb="83">
      <t>ゲンショウ</t>
    </rPh>
    <rPh sb="91" eb="93">
      <t>コンゴ</t>
    </rPh>
    <rPh sb="93" eb="95">
      <t>ケイカク</t>
    </rPh>
    <rPh sb="100" eb="102">
      <t>ロウキュウ</t>
    </rPh>
    <rPh sb="102" eb="104">
      <t>シセツ</t>
    </rPh>
    <rPh sb="105" eb="107">
      <t>コウシン</t>
    </rPh>
    <rPh sb="107" eb="109">
      <t>ヒヨウ</t>
    </rPh>
    <rPh sb="109" eb="111">
      <t>カクホ</t>
    </rPh>
    <rPh sb="115" eb="117">
      <t>テキセツ</t>
    </rPh>
    <rPh sb="118" eb="120">
      <t>リョウキン</t>
    </rPh>
    <rPh sb="120" eb="122">
      <t>カイテイ</t>
    </rPh>
    <rPh sb="123" eb="125">
      <t>ヒツヨウ</t>
    </rPh>
    <rPh sb="126" eb="127">
      <t>カンガ</t>
    </rPh>
    <rPh sb="142" eb="143">
      <t>チ</t>
    </rPh>
    <rPh sb="189" eb="191">
      <t>ロウキュウ</t>
    </rPh>
    <phoneticPr fontId="4"/>
  </si>
  <si>
    <r>
      <t>①経常収支比率
　類似団体の平均値を常に上回っているが、本市のみで見ると令和３年度に予定していた料金改定を見送った影響もあり、令和２年度をピークに年々減少している状況である。令和４年度から５年度にかけては、同程度の推移となっている。
　今後は、給水人口の減少や物価の高騰が考えられる中、老朽化した施設更新費用の確保を行うため、適切な料金改定が必要と考える。
②累積欠損金比率
　欠損金は生じてはいないが、適切な収益の確保及び経費の削減を引き続き図っていく必要がある。
③流動比率
　決算時の未払金額によって比率が変動するため、一概に各年度との経年比較をすることはできないところもあるが、近年の経過では債務に対する支払い能力は確保できているといえる。
④企業債残高対給水収益比率
　計画的な施設更新事業を行う中で、予定していた料金改定を見送った影響もあって、令和２年度を境に年々増加している状況である。
　今後は、適正な料金改定と併せて、企業債利息等の負担が経営を圧迫しないように企業債残高の水準を管理していく必要がある。
⑤料金回収率
　令和３年度に予定していた料金改定を見送った影響もあって、令和２年度をピークに年々減少している状況であるが、回収率は、１００％以上を維持している。
　今後は、給水人口の減少や物価の高騰が考えられる中、老朽化した施設更新費用の確保を行うため、適切な料金改定が必要と考える。
⑥給水原価
　類似団体平均値以下を持続しているが、今後、施設の更新事業の推進や電気、薬品費等の高騰による経費の増加により給水原価の上昇が見込まれる。</t>
    </r>
    <r>
      <rPr>
        <sz val="8"/>
        <color rgb="FFFF0000"/>
        <rFont val="ＭＳ ゴシック"/>
        <family val="3"/>
        <charset val="128"/>
      </rPr>
      <t xml:space="preserve">
</t>
    </r>
    <r>
      <rPr>
        <sz val="8"/>
        <color theme="1"/>
        <rFont val="ＭＳ ゴシック"/>
        <family val="3"/>
        <charset val="128"/>
      </rPr>
      <t>⑦施設利用率
　令和４年度からは、若干減少したが、施設事故や更新時等に対応できる予備力の確保も踏まえると、概ね適正と考える。</t>
    </r>
    <r>
      <rPr>
        <sz val="8"/>
        <color rgb="FFFF0000"/>
        <rFont val="ＭＳ ゴシック"/>
        <family val="3"/>
        <charset val="128"/>
      </rPr>
      <t xml:space="preserve">
</t>
    </r>
    <r>
      <rPr>
        <sz val="8"/>
        <color theme="1"/>
        <rFont val="ＭＳ ゴシック"/>
        <family val="3"/>
        <charset val="128"/>
      </rPr>
      <t>⑧有収率
　計画的な漏水調査及び更新計画に基づいた老朽管の更新を推進した結果、令和５年度については若干ではあるが、有収率が向上したが、類似団体平均値と比較すると低い数値のため、今後も有収率の向上を図る必要がある。</t>
    </r>
    <rPh sb="18" eb="19">
      <t>ツネ</t>
    </rPh>
    <rPh sb="20" eb="22">
      <t>ウワマワ</t>
    </rPh>
    <rPh sb="28" eb="30">
      <t>ホンシ</t>
    </rPh>
    <rPh sb="33" eb="34">
      <t>ミ</t>
    </rPh>
    <rPh sb="36" eb="38">
      <t>レイワ</t>
    </rPh>
    <rPh sb="39" eb="41">
      <t>ネンド</t>
    </rPh>
    <rPh sb="42" eb="44">
      <t>ヨテイ</t>
    </rPh>
    <rPh sb="48" eb="50">
      <t>リョウキン</t>
    </rPh>
    <rPh sb="50" eb="52">
      <t>カイテイ</t>
    </rPh>
    <rPh sb="53" eb="55">
      <t>ミオク</t>
    </rPh>
    <rPh sb="57" eb="59">
      <t>エイキョウ</t>
    </rPh>
    <rPh sb="63" eb="65">
      <t>レイワ</t>
    </rPh>
    <rPh sb="66" eb="68">
      <t>ネンド</t>
    </rPh>
    <rPh sb="73" eb="75">
      <t>ネンネン</t>
    </rPh>
    <rPh sb="75" eb="77">
      <t>ゲンショウ</t>
    </rPh>
    <rPh sb="81" eb="83">
      <t>ジョウキョウ</t>
    </rPh>
    <rPh sb="87" eb="89">
      <t>レイワ</t>
    </rPh>
    <rPh sb="90" eb="92">
      <t>ネンド</t>
    </rPh>
    <rPh sb="95" eb="97">
      <t>ネンド</t>
    </rPh>
    <rPh sb="103" eb="106">
      <t>ドウテイド</t>
    </rPh>
    <rPh sb="107" eb="109">
      <t>スイイ</t>
    </rPh>
    <rPh sb="133" eb="135">
      <t>コウトウ</t>
    </rPh>
    <rPh sb="145" eb="147">
      <t>リョウキン</t>
    </rPh>
    <rPh sb="147" eb="149">
      <t>カイテイ</t>
    </rPh>
    <rPh sb="150" eb="152">
      <t>ヒツヨウ</t>
    </rPh>
    <rPh sb="174" eb="175">
      <t>カンガ</t>
    </rPh>
    <rPh sb="323" eb="325">
      <t>シセツ</t>
    </rPh>
    <rPh sb="325" eb="327">
      <t>コウシン</t>
    </rPh>
    <rPh sb="327" eb="329">
      <t>ジギョウ</t>
    </rPh>
    <rPh sb="330" eb="331">
      <t>オコナ</t>
    </rPh>
    <rPh sb="332" eb="333">
      <t>ナカ</t>
    </rPh>
    <rPh sb="335" eb="337">
      <t>ヨテイ</t>
    </rPh>
    <rPh sb="341" eb="343">
      <t>リョウキン</t>
    </rPh>
    <rPh sb="343" eb="345">
      <t>カイテイ</t>
    </rPh>
    <rPh sb="346" eb="348">
      <t>ミオク</t>
    </rPh>
    <rPh sb="350" eb="352">
      <t>エイキョウ</t>
    </rPh>
    <rPh sb="356" eb="358">
      <t>レイワ</t>
    </rPh>
    <rPh sb="359" eb="361">
      <t>ネンド</t>
    </rPh>
    <rPh sb="366" eb="368">
      <t>ネンネン</t>
    </rPh>
    <rPh sb="368" eb="370">
      <t>ゾウカ</t>
    </rPh>
    <rPh sb="380" eb="382">
      <t>テキセイ</t>
    </rPh>
    <rPh sb="386" eb="387">
      <t>アワ</t>
    </rPh>
    <rPh sb="390" eb="392">
      <t>キギョウ</t>
    </rPh>
    <rPh sb="394" eb="396">
      <t>ジョウキョウ</t>
    </rPh>
    <rPh sb="436" eb="437">
      <t>トウ</t>
    </rPh>
    <rPh sb="438" eb="440">
      <t>フタン</t>
    </rPh>
    <rPh sb="441" eb="443">
      <t>ケイエイ</t>
    </rPh>
    <rPh sb="444" eb="446">
      <t>アッパク</t>
    </rPh>
    <rPh sb="452" eb="454">
      <t>キギョウ</t>
    </rPh>
    <rPh sb="454" eb="455">
      <t>サイ</t>
    </rPh>
    <rPh sb="455" eb="457">
      <t>ザンダカ</t>
    </rPh>
    <rPh sb="461" eb="463">
      <t>カンリ</t>
    </rPh>
    <rPh sb="467" eb="469">
      <t>ヒツヨウ</t>
    </rPh>
    <rPh sb="482" eb="484">
      <t>レイワ</t>
    </rPh>
    <rPh sb="485" eb="487">
      <t>ネンド</t>
    </rPh>
    <rPh sb="515" eb="517">
      <t>ジョウキョウ</t>
    </rPh>
    <rPh sb="522" eb="524">
      <t>カイシュウ</t>
    </rPh>
    <rPh sb="524" eb="525">
      <t>リツ</t>
    </rPh>
    <rPh sb="530" eb="533">
      <t>パーセントイジョウ</t>
    </rPh>
    <rPh sb="534" eb="536">
      <t>イジ</t>
    </rPh>
    <rPh sb="558" eb="560">
      <t>コウトウ</t>
    </rPh>
    <rPh sb="599" eb="600">
      <t>カンガ</t>
    </rPh>
    <rPh sb="642" eb="644">
      <t>コンゴ</t>
    </rPh>
    <rPh sb="645" eb="647">
      <t>シセツ</t>
    </rPh>
    <rPh sb="648" eb="650">
      <t>コウシン</t>
    </rPh>
    <rPh sb="650" eb="652">
      <t>ジギョウ</t>
    </rPh>
    <rPh sb="653" eb="655">
      <t>スイシン</t>
    </rPh>
    <rPh sb="659" eb="661">
      <t>ヤクヒン</t>
    </rPh>
    <rPh sb="661" eb="662">
      <t>ヒ</t>
    </rPh>
    <rPh sb="662" eb="663">
      <t>トウ</t>
    </rPh>
    <rPh sb="664" eb="666">
      <t>コウトウ</t>
    </rPh>
    <rPh sb="669" eb="671">
      <t>ケイヒ</t>
    </rPh>
    <rPh sb="672" eb="674">
      <t>ゾウカ</t>
    </rPh>
    <rPh sb="678" eb="680">
      <t>ゲンカ</t>
    </rPh>
    <rPh sb="681" eb="683">
      <t>ジョウショウ</t>
    </rPh>
    <rPh sb="684" eb="686">
      <t>ミコ</t>
    </rPh>
    <rPh sb="687" eb="689">
      <t>レイワ</t>
    </rPh>
    <rPh sb="690" eb="692">
      <t>ネンド</t>
    </rPh>
    <rPh sb="696" eb="698">
      <t>ジャッカン</t>
    </rPh>
    <rPh sb="698" eb="700">
      <t>ゲンショウ</t>
    </rPh>
    <rPh sb="706" eb="708">
      <t>ジコ</t>
    </rPh>
    <rPh sb="709" eb="710">
      <t>ジ</t>
    </rPh>
    <rPh sb="720" eb="721">
      <t>ジ</t>
    </rPh>
    <rPh sb="721" eb="723">
      <t>ヨビ</t>
    </rPh>
    <rPh sb="723" eb="724">
      <t>リョク</t>
    </rPh>
    <rPh sb="725" eb="727">
      <t>カクホ</t>
    </rPh>
    <rPh sb="728" eb="729">
      <t>フ</t>
    </rPh>
    <rPh sb="734" eb="735">
      <t>オオム</t>
    </rPh>
    <rPh sb="736" eb="738">
      <t>テキセイ</t>
    </rPh>
    <rPh sb="744" eb="747">
      <t>トウハイゴウケイカク</t>
    </rPh>
    <rPh sb="763" eb="765">
      <t>ケイカク</t>
    </rPh>
    <rPh sb="765" eb="766">
      <t>テキ</t>
    </rPh>
    <rPh sb="778" eb="780">
      <t>ケッカ</t>
    </rPh>
    <rPh sb="781" eb="783">
      <t>レイワ</t>
    </rPh>
    <rPh sb="784" eb="786">
      <t>ネンド</t>
    </rPh>
    <rPh sb="791" eb="793">
      <t>ジャッカン</t>
    </rPh>
    <rPh sb="799" eb="802">
      <t>ユウシュウリツ</t>
    </rPh>
    <rPh sb="803" eb="805">
      <t>コウジョウ</t>
    </rPh>
    <rPh sb="830" eb="832">
      <t>コンゴ</t>
    </rPh>
    <rPh sb="833" eb="836">
      <t>ユウシュウリツ</t>
    </rPh>
    <rPh sb="837" eb="839">
      <t>コウジョウ</t>
    </rPh>
    <rPh sb="840" eb="841">
      <t>ハカ</t>
    </rPh>
    <rPh sb="842" eb="84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</si>
</sst>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
      <sz val="8"/>
      <color rgb="FFFF0000"/>
      <name val="ＭＳ ゴシック"/>
      <family val="3"/>
      <charset val="128"/>
    </font>
    <font>
      <sz val="10"/>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8" fillId="0" borderId="9" xfId="2" applyFont="1" applyBorder="1" applyAlignment="1" applyProtection="1">
      <alignment horizontal="left" vertical="top" wrapText="1"/>
      <protection locked="0"/>
    </xf>
    <xf numFmtId="0" fontId="18" fillId="0" borderId="0" xfId="2" applyFont="1" applyAlignment="1" applyProtection="1">
      <alignment horizontal="left" vertical="top" wrapText="1"/>
      <protection locked="0"/>
    </xf>
    <xf numFmtId="0" fontId="18" fillId="0" borderId="10" xfId="2"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9" fillId="0" borderId="9" xfId="2" applyFont="1" applyBorder="1" applyAlignment="1" applyProtection="1">
      <alignment horizontal="left" vertical="top" wrapText="1"/>
      <protection locked="0"/>
    </xf>
    <xf numFmtId="0" fontId="19" fillId="0" borderId="0" xfId="2" applyFont="1" applyAlignment="1" applyProtection="1">
      <alignment horizontal="left" vertical="top" wrapText="1"/>
      <protection locked="0"/>
    </xf>
    <xf numFmtId="0" fontId="19" fillId="0" borderId="10" xfId="2" applyFont="1" applyBorder="1" applyAlignment="1" applyProtection="1">
      <alignment horizontal="left" vertical="top" wrapText="1"/>
      <protection locked="0"/>
    </xf>
    <xf numFmtId="0" fontId="19" fillId="0" borderId="11" xfId="2" applyFont="1" applyBorder="1" applyAlignment="1" applyProtection="1">
      <alignment horizontal="left" vertical="top" wrapText="1"/>
      <protection locked="0"/>
    </xf>
    <xf numFmtId="0" fontId="19" fillId="0" borderId="1" xfId="2" applyFont="1" applyBorder="1" applyAlignment="1" applyProtection="1">
      <alignment horizontal="left" vertical="top" wrapText="1"/>
      <protection locked="0"/>
    </xf>
    <xf numFmtId="0" fontId="19" fillId="0" borderId="12" xfId="2"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xr:uid="{87149E07-A3A9-4C4F-92FF-06068FD2B0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0.9</c:v>
                </c:pt>
                <c:pt idx="1">
                  <c:v>0.95</c:v>
                </c:pt>
                <c:pt idx="2">
                  <c:v>0.96</c:v>
                </c:pt>
                <c:pt idx="3">
                  <c:v>0.79</c:v>
                </c:pt>
                <c:pt idx="4">
                  <c:v>1.08</c:v>
                </c:pt>
              </c:numCache>
            </c:numRef>
          </c:val>
          <c:extLst>
            <c:ext xmlns:c16="http://schemas.microsoft.com/office/drawing/2014/chart" uri="{C3380CC4-5D6E-409C-BE32-E72D297353CC}">
              <c16:uniqueId val="{00000000-510F-488D-9592-5484574BA54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510F-488D-9592-5484574BA54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116.26</c:v>
                </c:pt>
                <c:pt idx="1">
                  <c:v>123.42</c:v>
                </c:pt>
                <c:pt idx="2">
                  <c:v>115.61</c:v>
                </c:pt>
                <c:pt idx="3">
                  <c:v>113.62</c:v>
                </c:pt>
                <c:pt idx="4">
                  <c:v>113.23</c:v>
                </c:pt>
              </c:numCache>
            </c:numRef>
          </c:val>
          <c:extLst>
            <c:ext xmlns:c16="http://schemas.microsoft.com/office/drawing/2014/chart" uri="{C3380CC4-5D6E-409C-BE32-E72D297353CC}">
              <c16:uniqueId val="{00000000-ACC9-4C8E-A868-BA53297DAC9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ACC9-4C8E-A868-BA53297DAC9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42.89</c:v>
                </c:pt>
                <c:pt idx="1">
                  <c:v>43.38</c:v>
                </c:pt>
                <c:pt idx="2">
                  <c:v>44.29</c:v>
                </c:pt>
                <c:pt idx="3">
                  <c:v>44.05</c:v>
                </c:pt>
                <c:pt idx="4">
                  <c:v>42.04</c:v>
                </c:pt>
              </c:numCache>
            </c:numRef>
          </c:val>
          <c:extLst>
            <c:ext xmlns:c16="http://schemas.microsoft.com/office/drawing/2014/chart" uri="{C3380CC4-5D6E-409C-BE32-E72D297353CC}">
              <c16:uniqueId val="{00000000-BEC5-4107-B651-5DA9CF6FAFE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BEC5-4107-B651-5DA9CF6FAFE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25.25</c:v>
                </c:pt>
                <c:pt idx="1">
                  <c:v>24.38</c:v>
                </c:pt>
                <c:pt idx="2">
                  <c:v>23.08</c:v>
                </c:pt>
                <c:pt idx="3">
                  <c:v>22.56</c:v>
                </c:pt>
                <c:pt idx="4">
                  <c:v>22.65</c:v>
                </c:pt>
              </c:numCache>
            </c:numRef>
          </c:val>
          <c:extLst>
            <c:ext xmlns:c16="http://schemas.microsoft.com/office/drawing/2014/chart" uri="{C3380CC4-5D6E-409C-BE32-E72D297353CC}">
              <c16:uniqueId val="{00000000-C9A3-4747-8E71-9BCA17DEC03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C9A3-4747-8E71-9BCA17DEC03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5D8-47CF-88C3-C36F8E86401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D5D8-47CF-88C3-C36F8E86401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307.10000000000002</c:v>
                </c:pt>
                <c:pt idx="1">
                  <c:v>410.59</c:v>
                </c:pt>
                <c:pt idx="2">
                  <c:v>284.19</c:v>
                </c:pt>
                <c:pt idx="3">
                  <c:v>317.74</c:v>
                </c:pt>
                <c:pt idx="4">
                  <c:v>277.08999999999997</c:v>
                </c:pt>
              </c:numCache>
            </c:numRef>
          </c:val>
          <c:extLst>
            <c:ext xmlns:c16="http://schemas.microsoft.com/office/drawing/2014/chart" uri="{C3380CC4-5D6E-409C-BE32-E72D297353CC}">
              <c16:uniqueId val="{00000000-1A61-4574-9197-9B4CC55FE43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1A61-4574-9197-9B4CC55FE43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393.95</c:v>
                </c:pt>
                <c:pt idx="1">
                  <c:v>378.64</c:v>
                </c:pt>
                <c:pt idx="2">
                  <c:v>401.89</c:v>
                </c:pt>
                <c:pt idx="3">
                  <c:v>427.79</c:v>
                </c:pt>
                <c:pt idx="4">
                  <c:v>436.92</c:v>
                </c:pt>
              </c:numCache>
            </c:numRef>
          </c:val>
          <c:extLst>
            <c:ext xmlns:c16="http://schemas.microsoft.com/office/drawing/2014/chart" uri="{C3380CC4-5D6E-409C-BE32-E72D297353CC}">
              <c16:uniqueId val="{00000000-9F63-45AA-B150-6E186523177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9F63-45AA-B150-6E186523177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107</c:v>
                </c:pt>
                <c:pt idx="1">
                  <c:v>113.63</c:v>
                </c:pt>
                <c:pt idx="2">
                  <c:v>105.32</c:v>
                </c:pt>
                <c:pt idx="3">
                  <c:v>103.32</c:v>
                </c:pt>
                <c:pt idx="4">
                  <c:v>102.14</c:v>
                </c:pt>
              </c:numCache>
            </c:numRef>
          </c:val>
          <c:extLst>
            <c:ext xmlns:c16="http://schemas.microsoft.com/office/drawing/2014/chart" uri="{C3380CC4-5D6E-409C-BE32-E72D297353CC}">
              <c16:uniqueId val="{00000000-6B8A-4C39-BDB8-31A2BC7ED37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6B8A-4C39-BDB8-31A2BC7ED37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132.66</c:v>
                </c:pt>
                <c:pt idx="1">
                  <c:v>125.04</c:v>
                </c:pt>
                <c:pt idx="2">
                  <c:v>135.27000000000001</c:v>
                </c:pt>
                <c:pt idx="3">
                  <c:v>138.21</c:v>
                </c:pt>
                <c:pt idx="4">
                  <c:v>140.47</c:v>
                </c:pt>
              </c:numCache>
            </c:numRef>
          </c:val>
          <c:extLst>
            <c:ext xmlns:c16="http://schemas.microsoft.com/office/drawing/2014/chart" uri="{C3380CC4-5D6E-409C-BE32-E72D297353CC}">
              <c16:uniqueId val="{00000000-BC78-4C21-9A50-43644C5CC10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BC78-4C21-9A50-43644C5CC10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61.08</c:v>
                </c:pt>
                <c:pt idx="1">
                  <c:v>62.31</c:v>
                </c:pt>
                <c:pt idx="2">
                  <c:v>61.67</c:v>
                </c:pt>
                <c:pt idx="3">
                  <c:v>73.31</c:v>
                </c:pt>
                <c:pt idx="4">
                  <c:v>67.150000000000006</c:v>
                </c:pt>
              </c:numCache>
            </c:numRef>
          </c:val>
          <c:extLst>
            <c:ext xmlns:c16="http://schemas.microsoft.com/office/drawing/2014/chart" uri="{C3380CC4-5D6E-409C-BE32-E72D297353CC}">
              <c16:uniqueId val="{00000000-003C-49D2-BC42-685D9EF96FB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003C-49D2-BC42-685D9EF96FB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77.81</c:v>
                </c:pt>
                <c:pt idx="1">
                  <c:v>79.98</c:v>
                </c:pt>
                <c:pt idx="2">
                  <c:v>78.73</c:v>
                </c:pt>
                <c:pt idx="3">
                  <c:v>78.31</c:v>
                </c:pt>
                <c:pt idx="4">
                  <c:v>78.63</c:v>
                </c:pt>
              </c:numCache>
            </c:numRef>
          </c:val>
          <c:extLst>
            <c:ext xmlns:c16="http://schemas.microsoft.com/office/drawing/2014/chart" uri="{C3380CC4-5D6E-409C-BE32-E72D297353CC}">
              <c16:uniqueId val="{00000000-D96B-4B27-8620-705CFA6EA76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D96B-4B27-8620-705CFA6EA76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CH22" sqref="CH2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x14ac:dyDescent="0.2">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x14ac:dyDescent="0.2">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2" t="str">
        <f>データ!H6</f>
        <v>山梨県　南アルプス市</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3"/>
      <c r="AE6" s="83"/>
      <c r="AF6" s="83"/>
      <c r="AG6" s="8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8"/>
      <c r="D7" s="48"/>
      <c r="E7" s="48"/>
      <c r="F7" s="48"/>
      <c r="G7" s="48"/>
      <c r="H7" s="48"/>
      <c r="I7" s="47" t="s">
        <v>2</v>
      </c>
      <c r="J7" s="48"/>
      <c r="K7" s="48"/>
      <c r="L7" s="48"/>
      <c r="M7" s="48"/>
      <c r="N7" s="48"/>
      <c r="O7" s="72"/>
      <c r="P7" s="49" t="s">
        <v>3</v>
      </c>
      <c r="Q7" s="49"/>
      <c r="R7" s="49"/>
      <c r="S7" s="49"/>
      <c r="T7" s="49"/>
      <c r="U7" s="49"/>
      <c r="V7" s="49"/>
      <c r="W7" s="49" t="s">
        <v>4</v>
      </c>
      <c r="X7" s="49"/>
      <c r="Y7" s="49"/>
      <c r="Z7" s="49"/>
      <c r="AA7" s="49"/>
      <c r="AB7" s="49"/>
      <c r="AC7" s="49"/>
      <c r="AD7" s="49" t="s">
        <v>5</v>
      </c>
      <c r="AE7" s="49"/>
      <c r="AF7" s="49"/>
      <c r="AG7" s="49"/>
      <c r="AH7" s="49"/>
      <c r="AI7" s="49"/>
      <c r="AJ7" s="49"/>
      <c r="AK7" s="2"/>
      <c r="AL7" s="49" t="s">
        <v>6</v>
      </c>
      <c r="AM7" s="49"/>
      <c r="AN7" s="49"/>
      <c r="AO7" s="49"/>
      <c r="AP7" s="49"/>
      <c r="AQ7" s="49"/>
      <c r="AR7" s="49"/>
      <c r="AS7" s="49"/>
      <c r="AT7" s="47" t="s">
        <v>7</v>
      </c>
      <c r="AU7" s="48"/>
      <c r="AV7" s="48"/>
      <c r="AW7" s="48"/>
      <c r="AX7" s="48"/>
      <c r="AY7" s="48"/>
      <c r="AZ7" s="48"/>
      <c r="BA7" s="48"/>
      <c r="BB7" s="49" t="s">
        <v>8</v>
      </c>
      <c r="BC7" s="49"/>
      <c r="BD7" s="49"/>
      <c r="BE7" s="49"/>
      <c r="BF7" s="49"/>
      <c r="BG7" s="49"/>
      <c r="BH7" s="49"/>
      <c r="BI7" s="49"/>
      <c r="BJ7" s="3"/>
      <c r="BK7" s="3"/>
      <c r="BL7" s="84" t="s">
        <v>9</v>
      </c>
      <c r="BM7" s="85"/>
      <c r="BN7" s="85"/>
      <c r="BO7" s="85"/>
      <c r="BP7" s="85"/>
      <c r="BQ7" s="85"/>
      <c r="BR7" s="85"/>
      <c r="BS7" s="85"/>
      <c r="BT7" s="85"/>
      <c r="BU7" s="85"/>
      <c r="BV7" s="85"/>
      <c r="BW7" s="85"/>
      <c r="BX7" s="85"/>
      <c r="BY7" s="86"/>
    </row>
    <row r="8" spans="1:78" ht="18.75" customHeight="1" x14ac:dyDescent="0.2">
      <c r="A8" s="2"/>
      <c r="B8" s="77" t="str">
        <f>データ!$I$6</f>
        <v>法適用</v>
      </c>
      <c r="C8" s="78"/>
      <c r="D8" s="78"/>
      <c r="E8" s="78"/>
      <c r="F8" s="78"/>
      <c r="G8" s="78"/>
      <c r="H8" s="78"/>
      <c r="I8" s="77" t="str">
        <f>データ!$J$6</f>
        <v>水道事業</v>
      </c>
      <c r="J8" s="78"/>
      <c r="K8" s="78"/>
      <c r="L8" s="78"/>
      <c r="M8" s="78"/>
      <c r="N8" s="78"/>
      <c r="O8" s="79"/>
      <c r="P8" s="80" t="str">
        <f>データ!$K$6</f>
        <v>末端給水事業</v>
      </c>
      <c r="Q8" s="80"/>
      <c r="R8" s="80"/>
      <c r="S8" s="80"/>
      <c r="T8" s="80"/>
      <c r="U8" s="80"/>
      <c r="V8" s="80"/>
      <c r="W8" s="80" t="str">
        <f>データ!$L$6</f>
        <v>A4</v>
      </c>
      <c r="X8" s="80"/>
      <c r="Y8" s="80"/>
      <c r="Z8" s="80"/>
      <c r="AA8" s="80"/>
      <c r="AB8" s="80"/>
      <c r="AC8" s="80"/>
      <c r="AD8" s="80" t="str">
        <f>データ!$M$6</f>
        <v>非設置</v>
      </c>
      <c r="AE8" s="80"/>
      <c r="AF8" s="80"/>
      <c r="AG8" s="80"/>
      <c r="AH8" s="80"/>
      <c r="AI8" s="80"/>
      <c r="AJ8" s="80"/>
      <c r="AK8" s="2"/>
      <c r="AL8" s="71">
        <f>データ!$R$6</f>
        <v>71660</v>
      </c>
      <c r="AM8" s="71"/>
      <c r="AN8" s="71"/>
      <c r="AO8" s="71"/>
      <c r="AP8" s="71"/>
      <c r="AQ8" s="71"/>
      <c r="AR8" s="71"/>
      <c r="AS8" s="71"/>
      <c r="AT8" s="36">
        <f>データ!$S$6</f>
        <v>264.14</v>
      </c>
      <c r="AU8" s="37"/>
      <c r="AV8" s="37"/>
      <c r="AW8" s="37"/>
      <c r="AX8" s="37"/>
      <c r="AY8" s="37"/>
      <c r="AZ8" s="37"/>
      <c r="BA8" s="37"/>
      <c r="BB8" s="60">
        <f>データ!$T$6</f>
        <v>271.3</v>
      </c>
      <c r="BC8" s="60"/>
      <c r="BD8" s="60"/>
      <c r="BE8" s="60"/>
      <c r="BF8" s="60"/>
      <c r="BG8" s="60"/>
      <c r="BH8" s="60"/>
      <c r="BI8" s="60"/>
      <c r="BJ8" s="3"/>
      <c r="BK8" s="3"/>
      <c r="BL8" s="73" t="s">
        <v>10</v>
      </c>
      <c r="BM8" s="74"/>
      <c r="BN8" s="75" t="s">
        <v>11</v>
      </c>
      <c r="BO8" s="75"/>
      <c r="BP8" s="75"/>
      <c r="BQ8" s="75"/>
      <c r="BR8" s="75"/>
      <c r="BS8" s="75"/>
      <c r="BT8" s="75"/>
      <c r="BU8" s="75"/>
      <c r="BV8" s="75"/>
      <c r="BW8" s="75"/>
      <c r="BX8" s="75"/>
      <c r="BY8" s="76"/>
    </row>
    <row r="9" spans="1:78" ht="18.75" customHeight="1" x14ac:dyDescent="0.2">
      <c r="A9" s="2"/>
      <c r="B9" s="47" t="s">
        <v>12</v>
      </c>
      <c r="C9" s="48"/>
      <c r="D9" s="48"/>
      <c r="E9" s="48"/>
      <c r="F9" s="48"/>
      <c r="G9" s="48"/>
      <c r="H9" s="48"/>
      <c r="I9" s="47" t="s">
        <v>13</v>
      </c>
      <c r="J9" s="48"/>
      <c r="K9" s="48"/>
      <c r="L9" s="48"/>
      <c r="M9" s="48"/>
      <c r="N9" s="48"/>
      <c r="O9" s="72"/>
      <c r="P9" s="49" t="s">
        <v>14</v>
      </c>
      <c r="Q9" s="49"/>
      <c r="R9" s="49"/>
      <c r="S9" s="49"/>
      <c r="T9" s="49"/>
      <c r="U9" s="49"/>
      <c r="V9" s="49"/>
      <c r="W9" s="49" t="s">
        <v>15</v>
      </c>
      <c r="X9" s="49"/>
      <c r="Y9" s="49"/>
      <c r="Z9" s="49"/>
      <c r="AA9" s="49"/>
      <c r="AB9" s="49"/>
      <c r="AC9" s="49"/>
      <c r="AD9" s="2"/>
      <c r="AE9" s="2"/>
      <c r="AF9" s="2"/>
      <c r="AG9" s="2"/>
      <c r="AH9" s="2"/>
      <c r="AI9" s="2"/>
      <c r="AJ9" s="2"/>
      <c r="AK9" s="2"/>
      <c r="AL9" s="49" t="s">
        <v>16</v>
      </c>
      <c r="AM9" s="49"/>
      <c r="AN9" s="49"/>
      <c r="AO9" s="49"/>
      <c r="AP9" s="49"/>
      <c r="AQ9" s="49"/>
      <c r="AR9" s="49"/>
      <c r="AS9" s="49"/>
      <c r="AT9" s="47" t="s">
        <v>17</v>
      </c>
      <c r="AU9" s="48"/>
      <c r="AV9" s="48"/>
      <c r="AW9" s="48"/>
      <c r="AX9" s="48"/>
      <c r="AY9" s="48"/>
      <c r="AZ9" s="48"/>
      <c r="BA9" s="48"/>
      <c r="BB9" s="49" t="s">
        <v>18</v>
      </c>
      <c r="BC9" s="49"/>
      <c r="BD9" s="49"/>
      <c r="BE9" s="49"/>
      <c r="BF9" s="49"/>
      <c r="BG9" s="49"/>
      <c r="BH9" s="49"/>
      <c r="BI9" s="49"/>
      <c r="BJ9" s="3"/>
      <c r="BK9" s="3"/>
      <c r="BL9" s="50" t="s">
        <v>19</v>
      </c>
      <c r="BM9" s="51"/>
      <c r="BN9" s="52" t="s">
        <v>20</v>
      </c>
      <c r="BO9" s="52"/>
      <c r="BP9" s="52"/>
      <c r="BQ9" s="52"/>
      <c r="BR9" s="52"/>
      <c r="BS9" s="52"/>
      <c r="BT9" s="52"/>
      <c r="BU9" s="52"/>
      <c r="BV9" s="52"/>
      <c r="BW9" s="52"/>
      <c r="BX9" s="52"/>
      <c r="BY9" s="53"/>
    </row>
    <row r="10" spans="1:78" ht="18.75" customHeight="1" x14ac:dyDescent="0.2">
      <c r="A10" s="2"/>
      <c r="B10" s="36" t="str">
        <f>データ!$N$6</f>
        <v>-</v>
      </c>
      <c r="C10" s="37"/>
      <c r="D10" s="37"/>
      <c r="E10" s="37"/>
      <c r="F10" s="37"/>
      <c r="G10" s="37"/>
      <c r="H10" s="37"/>
      <c r="I10" s="36">
        <f>データ!$O$6</f>
        <v>69.37</v>
      </c>
      <c r="J10" s="37"/>
      <c r="K10" s="37"/>
      <c r="L10" s="37"/>
      <c r="M10" s="37"/>
      <c r="N10" s="37"/>
      <c r="O10" s="70"/>
      <c r="P10" s="60">
        <f>データ!$P$6</f>
        <v>99.59</v>
      </c>
      <c r="Q10" s="60"/>
      <c r="R10" s="60"/>
      <c r="S10" s="60"/>
      <c r="T10" s="60"/>
      <c r="U10" s="60"/>
      <c r="V10" s="60"/>
      <c r="W10" s="71">
        <f>データ!$Q$6</f>
        <v>2508</v>
      </c>
      <c r="X10" s="71"/>
      <c r="Y10" s="71"/>
      <c r="Z10" s="71"/>
      <c r="AA10" s="71"/>
      <c r="AB10" s="71"/>
      <c r="AC10" s="71"/>
      <c r="AD10" s="2"/>
      <c r="AE10" s="2"/>
      <c r="AF10" s="2"/>
      <c r="AG10" s="2"/>
      <c r="AH10" s="2"/>
      <c r="AI10" s="2"/>
      <c r="AJ10" s="2"/>
      <c r="AK10" s="2"/>
      <c r="AL10" s="71">
        <f>データ!$U$6</f>
        <v>71215</v>
      </c>
      <c r="AM10" s="71"/>
      <c r="AN10" s="71"/>
      <c r="AO10" s="71"/>
      <c r="AP10" s="71"/>
      <c r="AQ10" s="71"/>
      <c r="AR10" s="71"/>
      <c r="AS10" s="71"/>
      <c r="AT10" s="36">
        <f>データ!$V$6</f>
        <v>150.47</v>
      </c>
      <c r="AU10" s="37"/>
      <c r="AV10" s="37"/>
      <c r="AW10" s="37"/>
      <c r="AX10" s="37"/>
      <c r="AY10" s="37"/>
      <c r="AZ10" s="37"/>
      <c r="BA10" s="37"/>
      <c r="BB10" s="60">
        <f>データ!$W$6</f>
        <v>473.28</v>
      </c>
      <c r="BC10" s="60"/>
      <c r="BD10" s="60"/>
      <c r="BE10" s="60"/>
      <c r="BF10" s="60"/>
      <c r="BG10" s="60"/>
      <c r="BH10" s="60"/>
      <c r="BI10" s="60"/>
      <c r="BJ10" s="2"/>
      <c r="BK10" s="2"/>
      <c r="BL10" s="61" t="s">
        <v>21</v>
      </c>
      <c r="BM10" s="62"/>
      <c r="BN10" s="63" t="s">
        <v>22</v>
      </c>
      <c r="BO10" s="63"/>
      <c r="BP10" s="63"/>
      <c r="BQ10" s="63"/>
      <c r="BR10" s="63"/>
      <c r="BS10" s="63"/>
      <c r="BT10" s="63"/>
      <c r="BU10" s="63"/>
      <c r="BV10" s="63"/>
      <c r="BW10" s="63"/>
      <c r="BX10" s="63"/>
      <c r="BY10" s="6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2">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30" t="s">
        <v>25</v>
      </c>
      <c r="BM14" s="31"/>
      <c r="BN14" s="31"/>
      <c r="BO14" s="31"/>
      <c r="BP14" s="31"/>
      <c r="BQ14" s="31"/>
      <c r="BR14" s="31"/>
      <c r="BS14" s="31"/>
      <c r="BT14" s="31"/>
      <c r="BU14" s="31"/>
      <c r="BV14" s="31"/>
      <c r="BW14" s="31"/>
      <c r="BX14" s="31"/>
      <c r="BY14" s="31"/>
      <c r="BZ14" s="32"/>
    </row>
    <row r="15" spans="1:78" ht="13.5" customHeight="1" x14ac:dyDescent="0.2">
      <c r="A15" s="2"/>
      <c r="B15" s="44"/>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6"/>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112</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1" t="s">
        <v>110</v>
      </c>
      <c r="BM47" s="42"/>
      <c r="BN47" s="42"/>
      <c r="BO47" s="42"/>
      <c r="BP47" s="42"/>
      <c r="BQ47" s="42"/>
      <c r="BR47" s="42"/>
      <c r="BS47" s="42"/>
      <c r="BT47" s="42"/>
      <c r="BU47" s="42"/>
      <c r="BV47" s="42"/>
      <c r="BW47" s="42"/>
      <c r="BX47" s="42"/>
      <c r="BY47" s="42"/>
      <c r="BZ47" s="4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1"/>
      <c r="BM48" s="42"/>
      <c r="BN48" s="42"/>
      <c r="BO48" s="42"/>
      <c r="BP48" s="42"/>
      <c r="BQ48" s="42"/>
      <c r="BR48" s="42"/>
      <c r="BS48" s="42"/>
      <c r="BT48" s="42"/>
      <c r="BU48" s="42"/>
      <c r="BV48" s="42"/>
      <c r="BW48" s="42"/>
      <c r="BX48" s="42"/>
      <c r="BY48" s="42"/>
      <c r="BZ48" s="4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1"/>
      <c r="BM49" s="42"/>
      <c r="BN49" s="42"/>
      <c r="BO49" s="42"/>
      <c r="BP49" s="42"/>
      <c r="BQ49" s="42"/>
      <c r="BR49" s="42"/>
      <c r="BS49" s="42"/>
      <c r="BT49" s="42"/>
      <c r="BU49" s="42"/>
      <c r="BV49" s="42"/>
      <c r="BW49" s="42"/>
      <c r="BX49" s="42"/>
      <c r="BY49" s="42"/>
      <c r="BZ49" s="4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1"/>
      <c r="BM50" s="42"/>
      <c r="BN50" s="42"/>
      <c r="BO50" s="42"/>
      <c r="BP50" s="42"/>
      <c r="BQ50" s="42"/>
      <c r="BR50" s="42"/>
      <c r="BS50" s="42"/>
      <c r="BT50" s="42"/>
      <c r="BU50" s="42"/>
      <c r="BV50" s="42"/>
      <c r="BW50" s="42"/>
      <c r="BX50" s="42"/>
      <c r="BY50" s="42"/>
      <c r="BZ50" s="4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1"/>
      <c r="BM51" s="42"/>
      <c r="BN51" s="42"/>
      <c r="BO51" s="42"/>
      <c r="BP51" s="42"/>
      <c r="BQ51" s="42"/>
      <c r="BR51" s="42"/>
      <c r="BS51" s="42"/>
      <c r="BT51" s="42"/>
      <c r="BU51" s="42"/>
      <c r="BV51" s="42"/>
      <c r="BW51" s="42"/>
      <c r="BX51" s="42"/>
      <c r="BY51" s="42"/>
      <c r="BZ51" s="4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1"/>
      <c r="BM52" s="42"/>
      <c r="BN52" s="42"/>
      <c r="BO52" s="42"/>
      <c r="BP52" s="42"/>
      <c r="BQ52" s="42"/>
      <c r="BR52" s="42"/>
      <c r="BS52" s="42"/>
      <c r="BT52" s="42"/>
      <c r="BU52" s="42"/>
      <c r="BV52" s="42"/>
      <c r="BW52" s="42"/>
      <c r="BX52" s="42"/>
      <c r="BY52" s="42"/>
      <c r="BZ52" s="4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1"/>
      <c r="BM53" s="42"/>
      <c r="BN53" s="42"/>
      <c r="BO53" s="42"/>
      <c r="BP53" s="42"/>
      <c r="BQ53" s="42"/>
      <c r="BR53" s="42"/>
      <c r="BS53" s="42"/>
      <c r="BT53" s="42"/>
      <c r="BU53" s="42"/>
      <c r="BV53" s="42"/>
      <c r="BW53" s="42"/>
      <c r="BX53" s="42"/>
      <c r="BY53" s="42"/>
      <c r="BZ53" s="4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1"/>
      <c r="BM54" s="42"/>
      <c r="BN54" s="42"/>
      <c r="BO54" s="42"/>
      <c r="BP54" s="42"/>
      <c r="BQ54" s="42"/>
      <c r="BR54" s="42"/>
      <c r="BS54" s="42"/>
      <c r="BT54" s="42"/>
      <c r="BU54" s="42"/>
      <c r="BV54" s="42"/>
      <c r="BW54" s="42"/>
      <c r="BX54" s="42"/>
      <c r="BY54" s="42"/>
      <c r="BZ54" s="4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1"/>
      <c r="BM55" s="42"/>
      <c r="BN55" s="42"/>
      <c r="BO55" s="42"/>
      <c r="BP55" s="42"/>
      <c r="BQ55" s="42"/>
      <c r="BR55" s="42"/>
      <c r="BS55" s="42"/>
      <c r="BT55" s="42"/>
      <c r="BU55" s="42"/>
      <c r="BV55" s="42"/>
      <c r="BW55" s="42"/>
      <c r="BX55" s="42"/>
      <c r="BY55" s="42"/>
      <c r="BZ55" s="4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1"/>
      <c r="BM56" s="42"/>
      <c r="BN56" s="42"/>
      <c r="BO56" s="42"/>
      <c r="BP56" s="42"/>
      <c r="BQ56" s="42"/>
      <c r="BR56" s="42"/>
      <c r="BS56" s="42"/>
      <c r="BT56" s="42"/>
      <c r="BU56" s="42"/>
      <c r="BV56" s="42"/>
      <c r="BW56" s="42"/>
      <c r="BX56" s="42"/>
      <c r="BY56" s="42"/>
      <c r="BZ56" s="4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1"/>
      <c r="BM57" s="42"/>
      <c r="BN57" s="42"/>
      <c r="BO57" s="42"/>
      <c r="BP57" s="42"/>
      <c r="BQ57" s="42"/>
      <c r="BR57" s="42"/>
      <c r="BS57" s="42"/>
      <c r="BT57" s="42"/>
      <c r="BU57" s="42"/>
      <c r="BV57" s="42"/>
      <c r="BW57" s="42"/>
      <c r="BX57" s="42"/>
      <c r="BY57" s="42"/>
      <c r="BZ57" s="4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1"/>
      <c r="BM58" s="42"/>
      <c r="BN58" s="42"/>
      <c r="BO58" s="42"/>
      <c r="BP58" s="42"/>
      <c r="BQ58" s="42"/>
      <c r="BR58" s="42"/>
      <c r="BS58" s="42"/>
      <c r="BT58" s="42"/>
      <c r="BU58" s="42"/>
      <c r="BV58" s="42"/>
      <c r="BW58" s="42"/>
      <c r="BX58" s="42"/>
      <c r="BY58" s="42"/>
      <c r="BZ58" s="4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1"/>
      <c r="BM59" s="42"/>
      <c r="BN59" s="42"/>
      <c r="BO59" s="42"/>
      <c r="BP59" s="42"/>
      <c r="BQ59" s="42"/>
      <c r="BR59" s="42"/>
      <c r="BS59" s="42"/>
      <c r="BT59" s="42"/>
      <c r="BU59" s="42"/>
      <c r="BV59" s="42"/>
      <c r="BW59" s="42"/>
      <c r="BX59" s="42"/>
      <c r="BY59" s="42"/>
      <c r="BZ59" s="43"/>
    </row>
    <row r="60" spans="1:78" ht="13.5" customHeight="1" x14ac:dyDescent="0.2">
      <c r="A60" s="2"/>
      <c r="B60" s="44" t="s">
        <v>27</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6"/>
      <c r="BK60" s="2"/>
      <c r="BL60" s="41"/>
      <c r="BM60" s="42"/>
      <c r="BN60" s="42"/>
      <c r="BO60" s="42"/>
      <c r="BP60" s="42"/>
      <c r="BQ60" s="42"/>
      <c r="BR60" s="42"/>
      <c r="BS60" s="42"/>
      <c r="BT60" s="42"/>
      <c r="BU60" s="42"/>
      <c r="BV60" s="42"/>
      <c r="BW60" s="42"/>
      <c r="BX60" s="42"/>
      <c r="BY60" s="42"/>
      <c r="BZ60" s="43"/>
    </row>
    <row r="61" spans="1:78" ht="13.5" customHeight="1" x14ac:dyDescent="0.2">
      <c r="A61" s="2"/>
      <c r="B61" s="44"/>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6"/>
      <c r="BK61" s="2"/>
      <c r="BL61" s="41"/>
      <c r="BM61" s="42"/>
      <c r="BN61" s="42"/>
      <c r="BO61" s="42"/>
      <c r="BP61" s="42"/>
      <c r="BQ61" s="42"/>
      <c r="BR61" s="42"/>
      <c r="BS61" s="42"/>
      <c r="BT61" s="42"/>
      <c r="BU61" s="42"/>
      <c r="BV61" s="42"/>
      <c r="BW61" s="42"/>
      <c r="BX61" s="42"/>
      <c r="BY61" s="42"/>
      <c r="BZ61" s="4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1"/>
      <c r="BM62" s="42"/>
      <c r="BN62" s="42"/>
      <c r="BO62" s="42"/>
      <c r="BP62" s="42"/>
      <c r="BQ62" s="42"/>
      <c r="BR62" s="42"/>
      <c r="BS62" s="42"/>
      <c r="BT62" s="42"/>
      <c r="BU62" s="42"/>
      <c r="BV62" s="42"/>
      <c r="BW62" s="42"/>
      <c r="BX62" s="42"/>
      <c r="BY62" s="42"/>
      <c r="BZ62" s="4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1"/>
      <c r="BM63" s="42"/>
      <c r="BN63" s="42"/>
      <c r="BO63" s="42"/>
      <c r="BP63" s="42"/>
      <c r="BQ63" s="42"/>
      <c r="BR63" s="42"/>
      <c r="BS63" s="42"/>
      <c r="BT63" s="42"/>
      <c r="BU63" s="42"/>
      <c r="BV63" s="42"/>
      <c r="BW63" s="42"/>
      <c r="BX63" s="42"/>
      <c r="BY63" s="42"/>
      <c r="BZ63" s="4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4" t="s">
        <v>111</v>
      </c>
      <c r="BM66" s="55"/>
      <c r="BN66" s="55"/>
      <c r="BO66" s="55"/>
      <c r="BP66" s="55"/>
      <c r="BQ66" s="55"/>
      <c r="BR66" s="55"/>
      <c r="BS66" s="55"/>
      <c r="BT66" s="55"/>
      <c r="BU66" s="55"/>
      <c r="BV66" s="55"/>
      <c r="BW66" s="55"/>
      <c r="BX66" s="55"/>
      <c r="BY66" s="55"/>
      <c r="BZ66" s="5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4"/>
      <c r="BM67" s="55"/>
      <c r="BN67" s="55"/>
      <c r="BO67" s="55"/>
      <c r="BP67" s="55"/>
      <c r="BQ67" s="55"/>
      <c r="BR67" s="55"/>
      <c r="BS67" s="55"/>
      <c r="BT67" s="55"/>
      <c r="BU67" s="55"/>
      <c r="BV67" s="55"/>
      <c r="BW67" s="55"/>
      <c r="BX67" s="55"/>
      <c r="BY67" s="55"/>
      <c r="BZ67" s="5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4"/>
      <c r="BM68" s="55"/>
      <c r="BN68" s="55"/>
      <c r="BO68" s="55"/>
      <c r="BP68" s="55"/>
      <c r="BQ68" s="55"/>
      <c r="BR68" s="55"/>
      <c r="BS68" s="55"/>
      <c r="BT68" s="55"/>
      <c r="BU68" s="55"/>
      <c r="BV68" s="55"/>
      <c r="BW68" s="55"/>
      <c r="BX68" s="55"/>
      <c r="BY68" s="55"/>
      <c r="BZ68" s="5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4"/>
      <c r="BM69" s="55"/>
      <c r="BN69" s="55"/>
      <c r="BO69" s="55"/>
      <c r="BP69" s="55"/>
      <c r="BQ69" s="55"/>
      <c r="BR69" s="55"/>
      <c r="BS69" s="55"/>
      <c r="BT69" s="55"/>
      <c r="BU69" s="55"/>
      <c r="BV69" s="55"/>
      <c r="BW69" s="55"/>
      <c r="BX69" s="55"/>
      <c r="BY69" s="55"/>
      <c r="BZ69" s="5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4"/>
      <c r="BM70" s="55"/>
      <c r="BN70" s="55"/>
      <c r="BO70" s="55"/>
      <c r="BP70" s="55"/>
      <c r="BQ70" s="55"/>
      <c r="BR70" s="55"/>
      <c r="BS70" s="55"/>
      <c r="BT70" s="55"/>
      <c r="BU70" s="55"/>
      <c r="BV70" s="55"/>
      <c r="BW70" s="55"/>
      <c r="BX70" s="55"/>
      <c r="BY70" s="55"/>
      <c r="BZ70" s="5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4"/>
      <c r="BM71" s="55"/>
      <c r="BN71" s="55"/>
      <c r="BO71" s="55"/>
      <c r="BP71" s="55"/>
      <c r="BQ71" s="55"/>
      <c r="BR71" s="55"/>
      <c r="BS71" s="55"/>
      <c r="BT71" s="55"/>
      <c r="BU71" s="55"/>
      <c r="BV71" s="55"/>
      <c r="BW71" s="55"/>
      <c r="BX71" s="55"/>
      <c r="BY71" s="55"/>
      <c r="BZ71" s="5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4"/>
      <c r="BM72" s="55"/>
      <c r="BN72" s="55"/>
      <c r="BO72" s="55"/>
      <c r="BP72" s="55"/>
      <c r="BQ72" s="55"/>
      <c r="BR72" s="55"/>
      <c r="BS72" s="55"/>
      <c r="BT72" s="55"/>
      <c r="BU72" s="55"/>
      <c r="BV72" s="55"/>
      <c r="BW72" s="55"/>
      <c r="BX72" s="55"/>
      <c r="BY72" s="55"/>
      <c r="BZ72" s="5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4"/>
      <c r="BM73" s="55"/>
      <c r="BN73" s="55"/>
      <c r="BO73" s="55"/>
      <c r="BP73" s="55"/>
      <c r="BQ73" s="55"/>
      <c r="BR73" s="55"/>
      <c r="BS73" s="55"/>
      <c r="BT73" s="55"/>
      <c r="BU73" s="55"/>
      <c r="BV73" s="55"/>
      <c r="BW73" s="55"/>
      <c r="BX73" s="55"/>
      <c r="BY73" s="55"/>
      <c r="BZ73" s="5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4"/>
      <c r="BM74" s="55"/>
      <c r="BN74" s="55"/>
      <c r="BO74" s="55"/>
      <c r="BP74" s="55"/>
      <c r="BQ74" s="55"/>
      <c r="BR74" s="55"/>
      <c r="BS74" s="55"/>
      <c r="BT74" s="55"/>
      <c r="BU74" s="55"/>
      <c r="BV74" s="55"/>
      <c r="BW74" s="55"/>
      <c r="BX74" s="55"/>
      <c r="BY74" s="55"/>
      <c r="BZ74" s="5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4"/>
      <c r="BM75" s="55"/>
      <c r="BN75" s="55"/>
      <c r="BO75" s="55"/>
      <c r="BP75" s="55"/>
      <c r="BQ75" s="55"/>
      <c r="BR75" s="55"/>
      <c r="BS75" s="55"/>
      <c r="BT75" s="55"/>
      <c r="BU75" s="55"/>
      <c r="BV75" s="55"/>
      <c r="BW75" s="55"/>
      <c r="BX75" s="55"/>
      <c r="BY75" s="55"/>
      <c r="BZ75" s="5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4"/>
      <c r="BM76" s="55"/>
      <c r="BN76" s="55"/>
      <c r="BO76" s="55"/>
      <c r="BP76" s="55"/>
      <c r="BQ76" s="55"/>
      <c r="BR76" s="55"/>
      <c r="BS76" s="55"/>
      <c r="BT76" s="55"/>
      <c r="BU76" s="55"/>
      <c r="BV76" s="55"/>
      <c r="BW76" s="55"/>
      <c r="BX76" s="55"/>
      <c r="BY76" s="55"/>
      <c r="BZ76" s="5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4"/>
      <c r="BM77" s="55"/>
      <c r="BN77" s="55"/>
      <c r="BO77" s="55"/>
      <c r="BP77" s="55"/>
      <c r="BQ77" s="55"/>
      <c r="BR77" s="55"/>
      <c r="BS77" s="55"/>
      <c r="BT77" s="55"/>
      <c r="BU77" s="55"/>
      <c r="BV77" s="55"/>
      <c r="BW77" s="55"/>
      <c r="BX77" s="55"/>
      <c r="BY77" s="55"/>
      <c r="BZ77" s="5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4"/>
      <c r="BM78" s="55"/>
      <c r="BN78" s="55"/>
      <c r="BO78" s="55"/>
      <c r="BP78" s="55"/>
      <c r="BQ78" s="55"/>
      <c r="BR78" s="55"/>
      <c r="BS78" s="55"/>
      <c r="BT78" s="55"/>
      <c r="BU78" s="55"/>
      <c r="BV78" s="55"/>
      <c r="BW78" s="55"/>
      <c r="BX78" s="55"/>
      <c r="BY78" s="55"/>
      <c r="BZ78" s="5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4"/>
      <c r="BM79" s="55"/>
      <c r="BN79" s="55"/>
      <c r="BO79" s="55"/>
      <c r="BP79" s="55"/>
      <c r="BQ79" s="55"/>
      <c r="BR79" s="55"/>
      <c r="BS79" s="55"/>
      <c r="BT79" s="55"/>
      <c r="BU79" s="55"/>
      <c r="BV79" s="55"/>
      <c r="BW79" s="55"/>
      <c r="BX79" s="55"/>
      <c r="BY79" s="55"/>
      <c r="BZ79" s="5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4"/>
      <c r="BM80" s="55"/>
      <c r="BN80" s="55"/>
      <c r="BO80" s="55"/>
      <c r="BP80" s="55"/>
      <c r="BQ80" s="55"/>
      <c r="BR80" s="55"/>
      <c r="BS80" s="55"/>
      <c r="BT80" s="55"/>
      <c r="BU80" s="55"/>
      <c r="BV80" s="55"/>
      <c r="BW80" s="55"/>
      <c r="BX80" s="55"/>
      <c r="BY80" s="55"/>
      <c r="BZ80" s="5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4"/>
      <c r="BM81" s="55"/>
      <c r="BN81" s="55"/>
      <c r="BO81" s="55"/>
      <c r="BP81" s="55"/>
      <c r="BQ81" s="55"/>
      <c r="BR81" s="55"/>
      <c r="BS81" s="55"/>
      <c r="BT81" s="55"/>
      <c r="BU81" s="55"/>
      <c r="BV81" s="55"/>
      <c r="BW81" s="55"/>
      <c r="BX81" s="55"/>
      <c r="BY81" s="55"/>
      <c r="BZ81" s="5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7"/>
      <c r="BM82" s="58"/>
      <c r="BN82" s="58"/>
      <c r="BO82" s="58"/>
      <c r="BP82" s="58"/>
      <c r="BQ82" s="58"/>
      <c r="BR82" s="58"/>
      <c r="BS82" s="58"/>
      <c r="BT82" s="58"/>
      <c r="BU82" s="58"/>
      <c r="BV82" s="58"/>
      <c r="BW82" s="58"/>
      <c r="BX82" s="58"/>
      <c r="BY82" s="58"/>
      <c r="BZ82" s="59"/>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g1iFtvN+uc7oLN027R7REoNe1N04XXz3DUS4nRnW25POdw+h2QTzpJUWYRqM7x5Ovh0FjwvREFgr1E2pDJynqg==" saltValue="EEWyQtODp5rSQY+yMxa/M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15" t="s">
        <v>53</v>
      </c>
      <c r="B4" s="17"/>
      <c r="C4" s="17"/>
      <c r="D4" s="17"/>
      <c r="E4" s="17"/>
      <c r="F4" s="17"/>
      <c r="G4" s="17"/>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192082</v>
      </c>
      <c r="D6" s="20">
        <f t="shared" si="3"/>
        <v>46</v>
      </c>
      <c r="E6" s="20">
        <f t="shared" si="3"/>
        <v>1</v>
      </c>
      <c r="F6" s="20">
        <f t="shared" si="3"/>
        <v>0</v>
      </c>
      <c r="G6" s="20">
        <f t="shared" si="3"/>
        <v>1</v>
      </c>
      <c r="H6" s="20" t="str">
        <f t="shared" si="3"/>
        <v>山梨県　南アルプス市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69.37</v>
      </c>
      <c r="P6" s="21">
        <f t="shared" si="3"/>
        <v>99.59</v>
      </c>
      <c r="Q6" s="21">
        <f t="shared" si="3"/>
        <v>2508</v>
      </c>
      <c r="R6" s="21">
        <f t="shared" si="3"/>
        <v>71660</v>
      </c>
      <c r="S6" s="21">
        <f t="shared" si="3"/>
        <v>264.14</v>
      </c>
      <c r="T6" s="21">
        <f t="shared" si="3"/>
        <v>271.3</v>
      </c>
      <c r="U6" s="21">
        <f t="shared" si="3"/>
        <v>71215</v>
      </c>
      <c r="V6" s="21">
        <f t="shared" si="3"/>
        <v>150.47</v>
      </c>
      <c r="W6" s="21">
        <f t="shared" si="3"/>
        <v>473.28</v>
      </c>
      <c r="X6" s="22">
        <f>IF(X7="",NA(),X7)</f>
        <v>116.26</v>
      </c>
      <c r="Y6" s="22">
        <f t="shared" ref="Y6:AG6" si="4">IF(Y7="",NA(),Y7)</f>
        <v>123.42</v>
      </c>
      <c r="Z6" s="22">
        <f t="shared" si="4"/>
        <v>115.61</v>
      </c>
      <c r="AA6" s="22">
        <f t="shared" si="4"/>
        <v>113.62</v>
      </c>
      <c r="AB6" s="22">
        <f t="shared" si="4"/>
        <v>113.23</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307.10000000000002</v>
      </c>
      <c r="AU6" s="22">
        <f t="shared" ref="AU6:BC6" si="6">IF(AU7="",NA(),AU7)</f>
        <v>410.59</v>
      </c>
      <c r="AV6" s="22">
        <f t="shared" si="6"/>
        <v>284.19</v>
      </c>
      <c r="AW6" s="22">
        <f t="shared" si="6"/>
        <v>317.74</v>
      </c>
      <c r="AX6" s="22">
        <f t="shared" si="6"/>
        <v>277.08999999999997</v>
      </c>
      <c r="AY6" s="22">
        <f t="shared" si="6"/>
        <v>360.86</v>
      </c>
      <c r="AZ6" s="22">
        <f t="shared" si="6"/>
        <v>350.79</v>
      </c>
      <c r="BA6" s="22">
        <f t="shared" si="6"/>
        <v>354.57</v>
      </c>
      <c r="BB6" s="22">
        <f t="shared" si="6"/>
        <v>357.74</v>
      </c>
      <c r="BC6" s="22">
        <f t="shared" si="6"/>
        <v>344.88</v>
      </c>
      <c r="BD6" s="21" t="str">
        <f>IF(BD7="","",IF(BD7="-","【-】","【"&amp;SUBSTITUTE(TEXT(BD7,"#,##0.00"),"-","△")&amp;"】"))</f>
        <v>【243.36】</v>
      </c>
      <c r="BE6" s="22">
        <f>IF(BE7="",NA(),BE7)</f>
        <v>393.95</v>
      </c>
      <c r="BF6" s="22">
        <f t="shared" ref="BF6:BN6" si="7">IF(BF7="",NA(),BF7)</f>
        <v>378.64</v>
      </c>
      <c r="BG6" s="22">
        <f t="shared" si="7"/>
        <v>401.89</v>
      </c>
      <c r="BH6" s="22">
        <f t="shared" si="7"/>
        <v>427.79</v>
      </c>
      <c r="BI6" s="22">
        <f t="shared" si="7"/>
        <v>436.92</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107</v>
      </c>
      <c r="BQ6" s="22">
        <f t="shared" ref="BQ6:BY6" si="8">IF(BQ7="",NA(),BQ7)</f>
        <v>113.63</v>
      </c>
      <c r="BR6" s="22">
        <f t="shared" si="8"/>
        <v>105.32</v>
      </c>
      <c r="BS6" s="22">
        <f t="shared" si="8"/>
        <v>103.32</v>
      </c>
      <c r="BT6" s="22">
        <f t="shared" si="8"/>
        <v>102.14</v>
      </c>
      <c r="BU6" s="22">
        <f t="shared" si="8"/>
        <v>103.32</v>
      </c>
      <c r="BV6" s="22">
        <f t="shared" si="8"/>
        <v>100.85</v>
      </c>
      <c r="BW6" s="22">
        <f t="shared" si="8"/>
        <v>103.79</v>
      </c>
      <c r="BX6" s="22">
        <f t="shared" si="8"/>
        <v>98.3</v>
      </c>
      <c r="BY6" s="22">
        <f t="shared" si="8"/>
        <v>98.89</v>
      </c>
      <c r="BZ6" s="21" t="str">
        <f>IF(BZ7="","",IF(BZ7="-","【-】","【"&amp;SUBSTITUTE(TEXT(BZ7,"#,##0.00"),"-","△")&amp;"】"))</f>
        <v>【97.82】</v>
      </c>
      <c r="CA6" s="22">
        <f>IF(CA7="",NA(),CA7)</f>
        <v>132.66</v>
      </c>
      <c r="CB6" s="22">
        <f t="shared" ref="CB6:CJ6" si="9">IF(CB7="",NA(),CB7)</f>
        <v>125.04</v>
      </c>
      <c r="CC6" s="22">
        <f t="shared" si="9"/>
        <v>135.27000000000001</v>
      </c>
      <c r="CD6" s="22">
        <f t="shared" si="9"/>
        <v>138.21</v>
      </c>
      <c r="CE6" s="22">
        <f t="shared" si="9"/>
        <v>140.47</v>
      </c>
      <c r="CF6" s="22">
        <f t="shared" si="9"/>
        <v>168.56</v>
      </c>
      <c r="CG6" s="22">
        <f t="shared" si="9"/>
        <v>167.1</v>
      </c>
      <c r="CH6" s="22">
        <f t="shared" si="9"/>
        <v>167.86</v>
      </c>
      <c r="CI6" s="22">
        <f t="shared" si="9"/>
        <v>173.68</v>
      </c>
      <c r="CJ6" s="22">
        <f t="shared" si="9"/>
        <v>174.52</v>
      </c>
      <c r="CK6" s="21" t="str">
        <f>IF(CK7="","",IF(CK7="-","【-】","【"&amp;SUBSTITUTE(TEXT(CK7,"#,##0.00"),"-","△")&amp;"】"))</f>
        <v>【177.56】</v>
      </c>
      <c r="CL6" s="22">
        <f>IF(CL7="",NA(),CL7)</f>
        <v>61.08</v>
      </c>
      <c r="CM6" s="22">
        <f t="shared" ref="CM6:CU6" si="10">IF(CM7="",NA(),CM7)</f>
        <v>62.31</v>
      </c>
      <c r="CN6" s="22">
        <f t="shared" si="10"/>
        <v>61.67</v>
      </c>
      <c r="CO6" s="22">
        <f t="shared" si="10"/>
        <v>73.31</v>
      </c>
      <c r="CP6" s="22">
        <f t="shared" si="10"/>
        <v>67.150000000000006</v>
      </c>
      <c r="CQ6" s="22">
        <f t="shared" si="10"/>
        <v>59.51</v>
      </c>
      <c r="CR6" s="22">
        <f t="shared" si="10"/>
        <v>59.91</v>
      </c>
      <c r="CS6" s="22">
        <f t="shared" si="10"/>
        <v>59.4</v>
      </c>
      <c r="CT6" s="22">
        <f t="shared" si="10"/>
        <v>59.24</v>
      </c>
      <c r="CU6" s="22">
        <f t="shared" si="10"/>
        <v>58.77</v>
      </c>
      <c r="CV6" s="21" t="str">
        <f>IF(CV7="","",IF(CV7="-","【-】","【"&amp;SUBSTITUTE(TEXT(CV7,"#,##0.00"),"-","△")&amp;"】"))</f>
        <v>【59.81】</v>
      </c>
      <c r="CW6" s="22">
        <f>IF(CW7="",NA(),CW7)</f>
        <v>77.81</v>
      </c>
      <c r="CX6" s="22">
        <f t="shared" ref="CX6:DF6" si="11">IF(CX7="",NA(),CX7)</f>
        <v>79.98</v>
      </c>
      <c r="CY6" s="22">
        <f t="shared" si="11"/>
        <v>78.73</v>
      </c>
      <c r="CZ6" s="22">
        <f t="shared" si="11"/>
        <v>78.31</v>
      </c>
      <c r="DA6" s="22">
        <f t="shared" si="11"/>
        <v>78.63</v>
      </c>
      <c r="DB6" s="22">
        <f t="shared" si="11"/>
        <v>87.08</v>
      </c>
      <c r="DC6" s="22">
        <f t="shared" si="11"/>
        <v>87.26</v>
      </c>
      <c r="DD6" s="22">
        <f t="shared" si="11"/>
        <v>87.57</v>
      </c>
      <c r="DE6" s="22">
        <f t="shared" si="11"/>
        <v>87.26</v>
      </c>
      <c r="DF6" s="22">
        <f t="shared" si="11"/>
        <v>86.95</v>
      </c>
      <c r="DG6" s="21" t="str">
        <f>IF(DG7="","",IF(DG7="-","【-】","【"&amp;SUBSTITUTE(TEXT(DG7,"#,##0.00"),"-","△")&amp;"】"))</f>
        <v>【89.42】</v>
      </c>
      <c r="DH6" s="22">
        <f>IF(DH7="",NA(),DH7)</f>
        <v>42.89</v>
      </c>
      <c r="DI6" s="22">
        <f t="shared" ref="DI6:DQ6" si="12">IF(DI7="",NA(),DI7)</f>
        <v>43.38</v>
      </c>
      <c r="DJ6" s="22">
        <f t="shared" si="12"/>
        <v>44.29</v>
      </c>
      <c r="DK6" s="22">
        <f t="shared" si="12"/>
        <v>44.05</v>
      </c>
      <c r="DL6" s="22">
        <f t="shared" si="12"/>
        <v>42.04</v>
      </c>
      <c r="DM6" s="22">
        <f t="shared" si="12"/>
        <v>48.55</v>
      </c>
      <c r="DN6" s="22">
        <f t="shared" si="12"/>
        <v>49.2</v>
      </c>
      <c r="DO6" s="22">
        <f t="shared" si="12"/>
        <v>50.01</v>
      </c>
      <c r="DP6" s="22">
        <f t="shared" si="12"/>
        <v>50.99</v>
      </c>
      <c r="DQ6" s="22">
        <f t="shared" si="12"/>
        <v>51.79</v>
      </c>
      <c r="DR6" s="21" t="str">
        <f>IF(DR7="","",IF(DR7="-","【-】","【"&amp;SUBSTITUTE(TEXT(DR7,"#,##0.00"),"-","△")&amp;"】"))</f>
        <v>【52.02】</v>
      </c>
      <c r="DS6" s="22">
        <f>IF(DS7="",NA(),DS7)</f>
        <v>25.25</v>
      </c>
      <c r="DT6" s="22">
        <f t="shared" ref="DT6:EB6" si="13">IF(DT7="",NA(),DT7)</f>
        <v>24.38</v>
      </c>
      <c r="DU6" s="22">
        <f t="shared" si="13"/>
        <v>23.08</v>
      </c>
      <c r="DV6" s="22">
        <f t="shared" si="13"/>
        <v>22.56</v>
      </c>
      <c r="DW6" s="22">
        <f t="shared" si="13"/>
        <v>22.65</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0.9</v>
      </c>
      <c r="EE6" s="22">
        <f t="shared" ref="EE6:EM6" si="14">IF(EE7="",NA(),EE7)</f>
        <v>0.95</v>
      </c>
      <c r="EF6" s="22">
        <f t="shared" si="14"/>
        <v>0.96</v>
      </c>
      <c r="EG6" s="22">
        <f t="shared" si="14"/>
        <v>0.79</v>
      </c>
      <c r="EH6" s="22">
        <f t="shared" si="14"/>
        <v>1.08</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2">
      <c r="A7" s="15"/>
      <c r="B7" s="24">
        <v>2023</v>
      </c>
      <c r="C7" s="24">
        <v>192082</v>
      </c>
      <c r="D7" s="24">
        <v>46</v>
      </c>
      <c r="E7" s="24">
        <v>1</v>
      </c>
      <c r="F7" s="24">
        <v>0</v>
      </c>
      <c r="G7" s="24">
        <v>1</v>
      </c>
      <c r="H7" s="24" t="s">
        <v>93</v>
      </c>
      <c r="I7" s="24" t="s">
        <v>94</v>
      </c>
      <c r="J7" s="24" t="s">
        <v>95</v>
      </c>
      <c r="K7" s="24" t="s">
        <v>96</v>
      </c>
      <c r="L7" s="24" t="s">
        <v>97</v>
      </c>
      <c r="M7" s="24" t="s">
        <v>98</v>
      </c>
      <c r="N7" s="25" t="s">
        <v>99</v>
      </c>
      <c r="O7" s="25">
        <v>69.37</v>
      </c>
      <c r="P7" s="25">
        <v>99.59</v>
      </c>
      <c r="Q7" s="25">
        <v>2508</v>
      </c>
      <c r="R7" s="25">
        <v>71660</v>
      </c>
      <c r="S7" s="25">
        <v>264.14</v>
      </c>
      <c r="T7" s="25">
        <v>271.3</v>
      </c>
      <c r="U7" s="25">
        <v>71215</v>
      </c>
      <c r="V7" s="25">
        <v>150.47</v>
      </c>
      <c r="W7" s="25">
        <v>473.28</v>
      </c>
      <c r="X7" s="25">
        <v>116.26</v>
      </c>
      <c r="Y7" s="25">
        <v>123.42</v>
      </c>
      <c r="Z7" s="25">
        <v>115.61</v>
      </c>
      <c r="AA7" s="25">
        <v>113.62</v>
      </c>
      <c r="AB7" s="25">
        <v>113.23</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307.10000000000002</v>
      </c>
      <c r="AU7" s="25">
        <v>410.59</v>
      </c>
      <c r="AV7" s="25">
        <v>284.19</v>
      </c>
      <c r="AW7" s="25">
        <v>317.74</v>
      </c>
      <c r="AX7" s="25">
        <v>277.08999999999997</v>
      </c>
      <c r="AY7" s="25">
        <v>360.86</v>
      </c>
      <c r="AZ7" s="25">
        <v>350.79</v>
      </c>
      <c r="BA7" s="25">
        <v>354.57</v>
      </c>
      <c r="BB7" s="25">
        <v>357.74</v>
      </c>
      <c r="BC7" s="25">
        <v>344.88</v>
      </c>
      <c r="BD7" s="25">
        <v>243.36</v>
      </c>
      <c r="BE7" s="25">
        <v>393.95</v>
      </c>
      <c r="BF7" s="25">
        <v>378.64</v>
      </c>
      <c r="BG7" s="25">
        <v>401.89</v>
      </c>
      <c r="BH7" s="25">
        <v>427.79</v>
      </c>
      <c r="BI7" s="25">
        <v>436.92</v>
      </c>
      <c r="BJ7" s="25">
        <v>309.27999999999997</v>
      </c>
      <c r="BK7" s="25">
        <v>322.92</v>
      </c>
      <c r="BL7" s="25">
        <v>303.45999999999998</v>
      </c>
      <c r="BM7" s="25">
        <v>307.27999999999997</v>
      </c>
      <c r="BN7" s="25">
        <v>304.02</v>
      </c>
      <c r="BO7" s="25">
        <v>265.93</v>
      </c>
      <c r="BP7" s="25">
        <v>107</v>
      </c>
      <c r="BQ7" s="25">
        <v>113.63</v>
      </c>
      <c r="BR7" s="25">
        <v>105.32</v>
      </c>
      <c r="BS7" s="25">
        <v>103.32</v>
      </c>
      <c r="BT7" s="25">
        <v>102.14</v>
      </c>
      <c r="BU7" s="25">
        <v>103.32</v>
      </c>
      <c r="BV7" s="25">
        <v>100.85</v>
      </c>
      <c r="BW7" s="25">
        <v>103.79</v>
      </c>
      <c r="BX7" s="25">
        <v>98.3</v>
      </c>
      <c r="BY7" s="25">
        <v>98.89</v>
      </c>
      <c r="BZ7" s="25">
        <v>97.82</v>
      </c>
      <c r="CA7" s="25">
        <v>132.66</v>
      </c>
      <c r="CB7" s="25">
        <v>125.04</v>
      </c>
      <c r="CC7" s="25">
        <v>135.27000000000001</v>
      </c>
      <c r="CD7" s="25">
        <v>138.21</v>
      </c>
      <c r="CE7" s="25">
        <v>140.47</v>
      </c>
      <c r="CF7" s="25">
        <v>168.56</v>
      </c>
      <c r="CG7" s="25">
        <v>167.1</v>
      </c>
      <c r="CH7" s="25">
        <v>167.86</v>
      </c>
      <c r="CI7" s="25">
        <v>173.68</v>
      </c>
      <c r="CJ7" s="25">
        <v>174.52</v>
      </c>
      <c r="CK7" s="25">
        <v>177.56</v>
      </c>
      <c r="CL7" s="25">
        <v>61.08</v>
      </c>
      <c r="CM7" s="25">
        <v>62.31</v>
      </c>
      <c r="CN7" s="25">
        <v>61.67</v>
      </c>
      <c r="CO7" s="25">
        <v>73.31</v>
      </c>
      <c r="CP7" s="25">
        <v>67.150000000000006</v>
      </c>
      <c r="CQ7" s="25">
        <v>59.51</v>
      </c>
      <c r="CR7" s="25">
        <v>59.91</v>
      </c>
      <c r="CS7" s="25">
        <v>59.4</v>
      </c>
      <c r="CT7" s="25">
        <v>59.24</v>
      </c>
      <c r="CU7" s="25">
        <v>58.77</v>
      </c>
      <c r="CV7" s="25">
        <v>59.81</v>
      </c>
      <c r="CW7" s="25">
        <v>77.81</v>
      </c>
      <c r="CX7" s="25">
        <v>79.98</v>
      </c>
      <c r="CY7" s="25">
        <v>78.73</v>
      </c>
      <c r="CZ7" s="25">
        <v>78.31</v>
      </c>
      <c r="DA7" s="25">
        <v>78.63</v>
      </c>
      <c r="DB7" s="25">
        <v>87.08</v>
      </c>
      <c r="DC7" s="25">
        <v>87.26</v>
      </c>
      <c r="DD7" s="25">
        <v>87.57</v>
      </c>
      <c r="DE7" s="25">
        <v>87.26</v>
      </c>
      <c r="DF7" s="25">
        <v>86.95</v>
      </c>
      <c r="DG7" s="25">
        <v>89.42</v>
      </c>
      <c r="DH7" s="25">
        <v>42.89</v>
      </c>
      <c r="DI7" s="25">
        <v>43.38</v>
      </c>
      <c r="DJ7" s="25">
        <v>44.29</v>
      </c>
      <c r="DK7" s="25">
        <v>44.05</v>
      </c>
      <c r="DL7" s="25">
        <v>42.04</v>
      </c>
      <c r="DM7" s="25">
        <v>48.55</v>
      </c>
      <c r="DN7" s="25">
        <v>49.2</v>
      </c>
      <c r="DO7" s="25">
        <v>50.01</v>
      </c>
      <c r="DP7" s="25">
        <v>50.99</v>
      </c>
      <c r="DQ7" s="25">
        <v>51.79</v>
      </c>
      <c r="DR7" s="25">
        <v>52.02</v>
      </c>
      <c r="DS7" s="25">
        <v>25.25</v>
      </c>
      <c r="DT7" s="25">
        <v>24.38</v>
      </c>
      <c r="DU7" s="25">
        <v>23.08</v>
      </c>
      <c r="DV7" s="25">
        <v>22.56</v>
      </c>
      <c r="DW7" s="25">
        <v>22.65</v>
      </c>
      <c r="DX7" s="25">
        <v>17.11</v>
      </c>
      <c r="DY7" s="25">
        <v>18.329999999999998</v>
      </c>
      <c r="DZ7" s="25">
        <v>20.27</v>
      </c>
      <c r="EA7" s="25">
        <v>21.69</v>
      </c>
      <c r="EB7" s="25">
        <v>23.19</v>
      </c>
      <c r="EC7" s="25">
        <v>25.37</v>
      </c>
      <c r="ED7" s="25">
        <v>0.9</v>
      </c>
      <c r="EE7" s="25">
        <v>0.95</v>
      </c>
      <c r="EF7" s="25">
        <v>0.96</v>
      </c>
      <c r="EG7" s="25">
        <v>0.79</v>
      </c>
      <c r="EH7" s="25">
        <v>1.08</v>
      </c>
      <c r="EI7" s="25">
        <v>0.63</v>
      </c>
      <c r="EJ7" s="25">
        <v>0.6</v>
      </c>
      <c r="EK7" s="25">
        <v>0.56000000000000005</v>
      </c>
      <c r="EL7" s="25">
        <v>0.6</v>
      </c>
      <c r="EM7" s="25">
        <v>0.53</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2025-01-30T02:39:21Z</cp:lastPrinted>
  <dcterms:created xsi:type="dcterms:W3CDTF">2025-01-24T06:48:45Z</dcterms:created>
  <dcterms:modified xsi:type="dcterms:W3CDTF">2025-02-25T06:20:38Z</dcterms:modified>
  <cp:category/>
</cp:coreProperties>
</file>