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010 上水道\07南アルプス市\"/>
    </mc:Choice>
  </mc:AlternateContent>
  <xr:revisionPtr revIDLastSave="0" documentId="13_ncr:1_{195BB42E-5A5E-4894-9C85-6BFD9FFDE1D2}" xr6:coauthVersionLast="47" xr6:coauthVersionMax="47" xr10:uidLastSave="{00000000-0000-0000-0000-000000000000}"/>
  <workbookProtection workbookAlgorithmName="SHA-512" workbookHashValue="EKlAdlKCWjmN54XSjL+zoE7XcJbmO87NEK0Vi0WEm/UmDKqVDIIlB4Zbaf13Or2Zy6A6O8TUG4QbQJYn/MRgbA==" workbookSaltValue="WDuC99ec7JZW9hwJPH+kJw=="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BB8" i="4"/>
  <c r="AT8" i="4"/>
  <c r="AL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<sst xmlns="http://schemas.openxmlformats.org/spreadsheetml/2006/main" count="228" uniqueCount="113">
  <si>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</si>
  <si>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</si>
  <si>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</si>
  <si>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</si>
  <si>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</si>
  <si>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</si>
  <si>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</si>
  <si>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</si>
  <si>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</si>
  <si>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</si>
  <si>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</si>
  <si>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</si>
  <si>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</si>
  <si>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</si>
  <si>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</si>
  <si>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</si>
  <si>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</si>
  <si>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</si>
  <si>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</si>
  <si>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</si>
  <si>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</si>
  <si>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</si>
  <si>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</si>
  <si>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</si>
  <si>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</si>
  <si>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</si>
  <si>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</si>
  <si>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</si>
  <si>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</si>
  <si>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</si>
  <si>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</si>
  <si>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</si>
  <si>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</si>
  <si>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</si>
  <si>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</si>
  <si>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</si>
  <si>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</si>
  <si>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</si>
  <si>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</si>
  <si>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</si>
  <si>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</si>
  <si>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</si>
  <si>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</si>
  <si>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</si>
  <si>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</si>
  <si>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</si>
  <si>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</si>
  <si>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</si>
  <si>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</si>
  <si>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</si>
  <si>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</si>
  <si>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</si>
  <si>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</si>
  <si>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</si>
  <si>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</si>
  <si>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</si>
  <si>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</si>
  <si>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</si>
  <si>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</si>
  <si>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</si>
  <si>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</si>
  <si>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</si>
  <si>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</si>
  <si>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</si>
  <si>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</si>
  <si>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</si>
  <si>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</si>
  <si>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</si>
  <si>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</si>
  <si>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</si>
  <si>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</si>
  <si>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</si>
  <si>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</si>
  <si>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</si>
  <si>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</si>
  <si>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</si>
  <si>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</si>
  <si>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</si>
  <si>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</si>
  <si>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</si>
  <si>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</si>
  <si>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</si>
  <si>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</si>
  <si>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</si>
  <si>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</si>
  <si>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</si>
  <si>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</si>
  <si>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</si>
  <si>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</si>
  <si>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</si>
  <si>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</si>
  <si>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</si>
  <si>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</si>
  <si>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</si>
  <si>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</si>
  <si>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</si>
  <si>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</si>
  <si>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</si>
  <si>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</si>
  <si>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</si>
  <si>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</si>
  <si>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</si>
  <si>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</si>
  <si>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</si>
  <si>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</si>
  <si>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</si>
  <si>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</si>
  <si>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</si>
  <si>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</si>
  <si>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</si>
  <si>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近年は微増傾向にあったが、令和５年度については、大規模更新事業が完了した影響により、若干ではあるが減少している。類似団体平均値と比較すると低い状況であるが、今後、老朽化が進行する見通しのため、計画的な施設更新が必要と考える。
②管路経年化率
　管路経年化率は年々減少していたが、令和５年度は前年度より数値が増加しており、今後の状況を注視し、計画的に管路の更新を進めていく必要がある。
③管路更新率
　令和５年度は、約８㎞の布設替工事を行った結果、前年度に比べ増加した。
　今後も、管路の耐震性や長寿命化の視点も含めて、基幹管路及び病院や避難所へ給水する重要管路を優先するなど、優先順位に基づき計画的に更新・耐震化を進めていく。</t>
    <rPh sb="27" eb="29">
      <t>レイワ</t>
    </rPh>
    <rPh sb="30" eb="32">
      <t>ネンド</t>
    </rPh>
    <rPh sb="38" eb="41">
      <t>ダイキボ</t>
    </rPh>
    <rPh sb="41" eb="43">
      <t>コウシン</t>
    </rPh>
    <rPh sb="43" eb="45">
      <t>ジギョウ</t>
    </rPh>
    <rPh sb="46" eb="48">
      <t>カンリョウ</t>
    </rPh>
    <rPh sb="50" eb="52">
      <t>エイキョウ</t>
    </rPh>
    <rPh sb="56" eb="58">
      <t>ジャッカン</t>
    </rPh>
    <rPh sb="63" eb="65">
      <t>ゲンショウ</t>
    </rPh>
    <rPh sb="76" eb="77">
      <t>チ</t>
    </rPh>
    <rPh sb="92" eb="94">
      <t>コンゴ</t>
    </rPh>
    <rPh sb="103" eb="105">
      <t>ミトオ</t>
    </rPh>
    <rPh sb="110" eb="113">
      <t>ケイカクテキ</t>
    </rPh>
    <rPh sb="114" eb="116">
      <t>シセツ</t>
    </rPh>
    <rPh sb="116" eb="118">
      <t>コウシン</t>
    </rPh>
    <rPh sb="119" eb="121">
      <t>ヒツヨウ</t>
    </rPh>
    <rPh sb="122" eb="123">
      <t>カンガ</t>
    </rPh>
    <rPh sb="143" eb="145">
      <t>ネンネン</t>
    </rPh>
    <rPh sb="145" eb="147">
      <t>ゲンショウ</t>
    </rPh>
    <rPh sb="153" eb="155">
      <t>レイワ</t>
    </rPh>
    <rPh sb="156" eb="158">
      <t>ネンド</t>
    </rPh>
    <rPh sb="159" eb="162">
      <t>ゼンネンド</t>
    </rPh>
    <rPh sb="164" eb="166">
      <t>スウチ</t>
    </rPh>
    <rPh sb="167" eb="169">
      <t>ゾウカ</t>
    </rPh>
    <rPh sb="174" eb="176">
      <t>コンゴ</t>
    </rPh>
    <rPh sb="177" eb="179">
      <t>ジョウキョウ</t>
    </rPh>
    <rPh sb="180" eb="182">
      <t>チュウシ</t>
    </rPh>
    <rPh sb="184" eb="187">
      <t>ケイカクテキ</t>
    </rPh>
    <rPh sb="194" eb="195">
      <t>スス</t>
    </rPh>
    <rPh sb="199" eb="201">
      <t>ヒツヨウ</t>
    </rPh>
    <rPh sb="214" eb="216">
      <t>レイワ</t>
    </rPh>
    <rPh sb="217" eb="219">
      <t>ネンド</t>
    </rPh>
    <rPh sb="221" eb="222">
      <t>ヤク</t>
    </rPh>
    <rPh sb="225" eb="227">
      <t>フセツ</t>
    </rPh>
    <rPh sb="227" eb="228">
      <t>カ</t>
    </rPh>
    <rPh sb="228" eb="230">
      <t>コウジ</t>
    </rPh>
    <rPh sb="231" eb="232">
      <t>オコナ</t>
    </rPh>
    <rPh sb="234" eb="236">
      <t>ケッカ</t>
    </rPh>
    <rPh sb="237" eb="240">
      <t>ゼンネンド</t>
    </rPh>
    <rPh sb="241" eb="242">
      <t>クラ</t>
    </rPh>
    <rPh sb="243" eb="245">
      <t>ゾウカ</t>
    </rPh>
    <rPh sb="250" eb="252">
      <t>コンゴ</t>
    </rPh>
    <rPh sb="254" eb="256">
      <t>カンロ</t>
    </rPh>
    <rPh sb="257" eb="259">
      <t>タイシン</t>
    </rPh>
    <rPh sb="259" eb="260">
      <t>セイ</t>
    </rPh>
    <rPh sb="261" eb="262">
      <t>チョウ</t>
    </rPh>
    <rPh sb="262" eb="265">
      <t>ジュミョウカ</t>
    </rPh>
    <rPh sb="266" eb="268">
      <t>シテン</t>
    </rPh>
    <rPh sb="269" eb="270">
      <t>フク</t>
    </rPh>
    <rPh sb="273" eb="275">
      <t>キカン</t>
    </rPh>
    <rPh sb="275" eb="277">
      <t>カンロ</t>
    </rPh>
    <rPh sb="277" eb="278">
      <t>オヨ</t>
    </rPh>
    <rPh sb="279" eb="281">
      <t>ビョウイン</t>
    </rPh>
    <rPh sb="282" eb="285">
      <t>ヒナンジョ</t>
    </rPh>
    <rPh sb="286" eb="288">
      <t>キュウスイ</t>
    </rPh>
    <rPh sb="290" eb="292">
      <t>ジュウヨウ</t>
    </rPh>
    <rPh sb="292" eb="294">
      <t>カンロ</t>
    </rPh>
    <rPh sb="295" eb="297">
      <t>ユウセン</t>
    </rPh>
    <rPh sb="302" eb="304">
      <t>ユウセン</t>
    </rPh>
    <rPh sb="304" eb="306">
      <t>ジュンイ</t>
    </rPh>
    <rPh sb="307" eb="308">
      <t>モト</t>
    </rPh>
    <rPh sb="310" eb="312">
      <t>ケイカク</t>
    </rPh>
    <rPh sb="312" eb="313">
      <t>テキ</t>
    </rPh>
    <phoneticPr fontId="4"/>
  </si>
  <si>
    <t>　経営状況としては、累積欠損金もなく概ね良好な状態と考える。しかしながら、令和３年度に予定されていた料金改定を見送った影響もあり、経常収支比率、料金回収率共に年々減少しており、また、今後計画されている老朽施設の更新費用確保のため、適切な料金改定が必要と考える。
　有収率は類似団体平均値と比較すると低い状況が続いており引き続き、有収率の向上のため、漏水調査及び更新計画に基づいた老朽管の更新を推進し、無効水量の減少を図っていく。
　また、持続可能な水道事業の実現に向け、中長期的な視点に立ち、水道施設のライフサイクル全体にわたって効率的かつ効果的に管理運営するために、アセットマネジメントの手法を通して、中長期にわたった更新計画、財政計画の検討を行い、経費・維持管理費の削減についても、引き続き推進していく。</t>
    <rPh sb="1" eb="3">
      <t>ケイエイ</t>
    </rPh>
    <rPh sb="3" eb="5">
      <t>ジョウキョウ</t>
    </rPh>
    <rPh sb="10" eb="12">
      <t>ルイセキ</t>
    </rPh>
    <rPh sb="12" eb="14">
      <t>ケッソン</t>
    </rPh>
    <rPh sb="14" eb="15">
      <t>キン</t>
    </rPh>
    <rPh sb="18" eb="19">
      <t>オオム</t>
    </rPh>
    <rPh sb="20" eb="22">
      <t>リョウコウ</t>
    </rPh>
    <rPh sb="23" eb="25">
      <t>ジョウタイ</t>
    </rPh>
    <rPh sb="26" eb="27">
      <t>カンガ</t>
    </rPh>
    <rPh sb="37" eb="39">
      <t>レイワ</t>
    </rPh>
    <rPh sb="40" eb="42">
      <t>ネンド</t>
    </rPh>
    <rPh sb="43" eb="45">
      <t>ヨテイ</t>
    </rPh>
    <rPh sb="50" eb="52">
      <t>リョウキン</t>
    </rPh>
    <rPh sb="52" eb="54">
      <t>カイテイ</t>
    </rPh>
    <rPh sb="55" eb="57">
      <t>ミオク</t>
    </rPh>
    <rPh sb="59" eb="61">
      <t>エイキョウ</t>
    </rPh>
    <rPh sb="65" eb="71">
      <t>ケイジョウシュウシヒリツ</t>
    </rPh>
    <rPh sb="72" eb="74">
      <t>リョウキン</t>
    </rPh>
    <rPh sb="74" eb="77">
      <t>カイシュウリツ</t>
    </rPh>
    <rPh sb="77" eb="78">
      <t>トモ</t>
    </rPh>
    <rPh sb="79" eb="81">
      <t>ネンネン</t>
    </rPh>
    <rPh sb="81" eb="83">
      <t>ゲンショウ</t>
    </rPh>
    <rPh sb="91" eb="93">
      <t>コンゴ</t>
    </rPh>
    <rPh sb="93" eb="95">
      <t>ケイカク</t>
    </rPh>
    <rPh sb="100" eb="102">
      <t>ロウキュウ</t>
    </rPh>
    <rPh sb="102" eb="104">
      <t>シセツ</t>
    </rPh>
    <rPh sb="105" eb="107">
      <t>コウシン</t>
    </rPh>
    <rPh sb="107" eb="109">
      <t>ヒヨウ</t>
    </rPh>
    <rPh sb="109" eb="111">
      <t>カクホ</t>
    </rPh>
    <rPh sb="115" eb="117">
      <t>テキセツ</t>
    </rPh>
    <rPh sb="118" eb="120">
      <t>リョウキン</t>
    </rPh>
    <rPh sb="120" eb="122">
      <t>カイテイ</t>
    </rPh>
    <rPh sb="123" eb="125">
      <t>ヒツヨウ</t>
    </rPh>
    <rPh sb="126" eb="127">
      <t>カンガ</t>
    </rPh>
    <rPh sb="142" eb="143">
      <t>チ</t>
    </rPh>
    <rPh sb="189" eb="191">
      <t>ロウキュウ</t>
    </rPh>
    <phoneticPr fontId="4"/>
  </si>
  <si>
    <r>
      <t>①経常収支比率
　類似団体の平均値を常に上回っているが、本市のみで見ると令和３年度に予定していた料金改定を見送った影響もあり、令和２年度をピークに年々減少している状況である。令和４年度から５年度にかけては、同程度の推移となっている。
　今後は、給水人口の減少や物価の高騰が考えられる中、老朽化した施設更新費用の確保を行うため、適切な料金改定が必要と考える。
②累積欠損金比率
　欠損金は生じてはいないが、適切な収益の確保及び経費の削減を引き続き図っていく必要がある。
③流動比率
　決算時の未払金額によって比率が変動するため、一概に各年度との経年比較をすることはできないところもあるが、近年の経過では債務に対する支払い能力は確保できているといえる。
④企業債残高対給水収益比率
　計画的な施設更新事業を行う中で、予定していた料金改定を見送った影響もあって、令和２年度を境に年々増加している状況である。
　今後は、適正な料金改定と併せて、企業債利息等の負担が経営を圧迫しないように企業債残高の水準を管理していく必要がある。
⑤料金回収率
　令和３年度に予定していた料金改定を見送った影響もあって、令和２年度をピークに年々減少している状況であるが、回収率は、１００％以上を維持している。
　今後は、給水人口の減少や物価の高騰が考えられる中、老朽化した施設更新費用の確保を行うため、適切な料金改定が必要と考える。
⑥給水原価
　類似団体平均値以下を持続しているが、今後、施設の更新事業の推進や電気、薬品費等の高騰による経費の増加により給水原価の上昇が見込まれる。</t>
    </r>
    <r>
      <rPr>
        <sz val="8"/>
        <color rgb="FFFF0000"/>
        <rFont val="ＭＳ ゴシック"/>
        <family val="3"/>
        <charset val="128"/>
      </rPr>
      <t xml:space="preserve">
</t>
    </r>
    <r>
      <rPr>
        <sz val="8"/>
        <color theme="1"/>
        <rFont val="ＭＳ ゴシック"/>
        <family val="3"/>
        <charset val="128"/>
      </rPr>
      <t>⑦施設利用率
　令和４年度からは、若干減少したが、施設事故や更新時等に対応できる予備力の確保も踏まえると、概ね適正と考える。</t>
    </r>
    <r>
      <rPr>
        <sz val="8"/>
        <color rgb="FFFF0000"/>
        <rFont val="ＭＳ ゴシック"/>
        <family val="3"/>
        <charset val="128"/>
      </rPr>
      <t xml:space="preserve">
</t>
    </r>
    <r>
      <rPr>
        <sz val="8"/>
        <color theme="1"/>
        <rFont val="ＭＳ ゴシック"/>
        <family val="3"/>
        <charset val="128"/>
      </rPr>
      <t>⑧有収率
　計画的な漏水調査及び更新計画に基づいた老朽管の更新を推進した結果、令和５年度については若干ではあるが、有収率が向上したが、類似団体平均値と比較すると低い数値のため、今後も有収率の向上を図る必要がある。</t>
    </r>
    <rPh sb="18" eb="19">
      <t>ツネ</t>
    </rPh>
    <rPh sb="20" eb="22">
      <t>ウワマワ</t>
    </rPh>
    <rPh sb="28" eb="30">
      <t>ホンシ</t>
    </rPh>
    <rPh sb="33" eb="34">
      <t>ミ</t>
    </rPh>
    <rPh sb="36" eb="38">
      <t>レイワ</t>
    </rPh>
    <rPh sb="39" eb="41">
      <t>ネンド</t>
    </rPh>
    <rPh sb="42" eb="44">
      <t>ヨテイ</t>
    </rPh>
    <rPh sb="48" eb="50">
      <t>リョウキン</t>
    </rPh>
    <rPh sb="50" eb="52">
      <t>カイテイ</t>
    </rPh>
    <rPh sb="53" eb="55">
      <t>ミオク</t>
    </rPh>
    <rPh sb="57" eb="59">
      <t>エイキョウ</t>
    </rPh>
    <rPh sb="63" eb="65">
      <t>レイワ</t>
    </rPh>
    <rPh sb="66" eb="68">
      <t>ネンド</t>
    </rPh>
    <rPh sb="73" eb="75">
      <t>ネンネン</t>
    </rPh>
    <rPh sb="75" eb="77">
      <t>ゲンショウ</t>
    </rPh>
    <rPh sb="81" eb="83">
      <t>ジョウキョウ</t>
    </rPh>
    <rPh sb="87" eb="89">
      <t>レイワ</t>
    </rPh>
    <rPh sb="90" eb="92">
      <t>ネンド</t>
    </rPh>
    <rPh sb="95" eb="97">
      <t>ネンド</t>
    </rPh>
    <rPh sb="103" eb="106">
      <t>ドウテイド</t>
    </rPh>
    <rPh sb="107" eb="109">
      <t>スイイ</t>
    </rPh>
    <rPh sb="133" eb="135">
      <t>コウトウ</t>
    </rPh>
    <rPh sb="145" eb="147">
      <t>リョウキン</t>
    </rPh>
    <rPh sb="147" eb="149">
      <t>カイテイ</t>
    </rPh>
    <rPh sb="150" eb="152">
      <t>ヒツヨウ</t>
    </rPh>
    <rPh sb="174" eb="175">
      <t>カンガ</t>
    </rPh>
    <rPh sb="323" eb="325">
      <t>シセツ</t>
    </rPh>
    <rPh sb="325" eb="327">
      <t>コウシン</t>
    </rPh>
    <rPh sb="327" eb="329">
      <t>ジギョウ</t>
    </rPh>
    <rPh sb="330" eb="331">
      <t>オコナ</t>
    </rPh>
    <rPh sb="332" eb="333">
      <t>ナカ</t>
    </rPh>
    <rPh sb="335" eb="337">
      <t>ヨテイ</t>
    </rPh>
    <rPh sb="341" eb="343">
      <t>リョウキン</t>
    </rPh>
    <rPh sb="343" eb="345">
      <t>カイテイ</t>
    </rPh>
    <rPh sb="346" eb="348">
      <t>ミオク</t>
    </rPh>
    <rPh sb="350" eb="352">
      <t>エイキョウ</t>
    </rPh>
    <rPh sb="356" eb="358">
      <t>レイワ</t>
    </rPh>
    <rPh sb="359" eb="361">
      <t>ネンド</t>
    </rPh>
    <rPh sb="366" eb="368">
      <t>ネンネン</t>
    </rPh>
    <rPh sb="368" eb="370">
      <t>ゾウカ</t>
    </rPh>
    <rPh sb="380" eb="382">
      <t>テキセイ</t>
    </rPh>
    <rPh sb="386" eb="387">
      <t>アワ</t>
    </rPh>
    <rPh sb="390" eb="392">
      <t>キギョウ</t>
    </rPh>
    <rPh sb="394" eb="396">
      <t>ジョウキョウ</t>
    </rPh>
    <rPh sb="436" eb="437">
      <t>トウ</t>
    </rPh>
    <rPh sb="438" eb="440">
      <t>フタン</t>
    </rPh>
    <rPh sb="441" eb="443">
      <t>ケイエイ</t>
    </rPh>
    <rPh sb="444" eb="446">
      <t>アッパク</t>
    </rPh>
    <rPh sb="452" eb="454">
      <t>キギョウ</t>
    </rPh>
    <rPh sb="454" eb="455">
      <t>サイ</t>
    </rPh>
    <rPh sb="455" eb="457">
      <t>ザンダカ</t>
    </rPh>
    <rPh sb="461" eb="463">
      <t>カンリ</t>
    </rPh>
    <rPh sb="467" eb="469">
      <t>ヒツヨウ</t>
    </rPh>
    <rPh sb="482" eb="484">
      <t>レイワ</t>
    </rPh>
    <rPh sb="485" eb="487">
      <t>ネンド</t>
    </rPh>
    <rPh sb="515" eb="517">
      <t>ジョウキョウ</t>
    </rPh>
    <rPh sb="522" eb="524">
      <t>カイシュウ</t>
    </rPh>
    <rPh sb="524" eb="525">
      <t>リツ</t>
    </rPh>
    <rPh sb="530" eb="533">
      <t>パーセントイジョウ</t>
    </rPh>
    <rPh sb="534" eb="536">
      <t>イジ</t>
    </rPh>
    <rPh sb="558" eb="560">
      <t>コウトウ</t>
    </rPh>
    <rPh sb="599" eb="600">
      <t>カンガ</t>
    </rPh>
    <rPh sb="642" eb="644">
      <t>コンゴ</t>
    </rPh>
    <rPh sb="645" eb="647">
      <t>シセツ</t>
    </rPh>
    <rPh sb="648" eb="650">
      <t>コウシン</t>
    </rPh>
    <rPh sb="650" eb="652">
      <t>ジギョウ</t>
    </rPh>
    <rPh sb="653" eb="655">
      <t>スイシン</t>
    </rPh>
    <rPh sb="659" eb="661">
      <t>ヤクヒン</t>
    </rPh>
    <rPh sb="661" eb="662">
      <t>ヒ</t>
    </rPh>
    <rPh sb="662" eb="663">
      <t>トウ</t>
    </rPh>
    <rPh sb="664" eb="666">
      <t>コウトウ</t>
    </rPh>
    <rPh sb="669" eb="671">
      <t>ケイヒ</t>
    </rPh>
    <rPh sb="672" eb="674">
      <t>ゾウカ</t>
    </rPh>
    <rPh sb="678" eb="680">
      <t>ゲンカ</t>
    </rPh>
    <rPh sb="681" eb="683">
      <t>ジョウショウ</t>
    </rPh>
    <rPh sb="684" eb="686">
      <t>ミコ</t>
    </rPh>
    <rPh sb="687" eb="689">
      <t>レイワ</t>
    </rPh>
    <rPh sb="690" eb="692">
      <t>ネンド</t>
    </rPh>
    <rPh sb="696" eb="698">
      <t>ジャッカン</t>
    </rPh>
    <rPh sb="698" eb="700">
      <t>ゲンショウ</t>
    </rPh>
    <rPh sb="706" eb="708">
      <t>ジコ</t>
    </rPh>
    <rPh sb="709" eb="710">
      <t>ジ</t>
    </rPh>
    <rPh sb="720" eb="721">
      <t>ジ</t>
    </rPh>
    <rPh sb="721" eb="723">
      <t>ヨビ</t>
    </rPh>
    <rPh sb="723" eb="724">
      <t>リョク</t>
    </rPh>
    <rPh sb="725" eb="727">
      <t>カクホ</t>
    </rPh>
    <rPh sb="728" eb="729">
      <t>フ</t>
    </rPh>
    <rPh sb="734" eb="735">
      <t>オオム</t>
    </rPh>
    <rPh sb="736" eb="738">
      <t>テキセイ</t>
    </rPh>
    <rPh sb="744" eb="747">
      <t>トウハイゴウケイカク</t>
    </rPh>
    <rPh sb="763" eb="765">
      <t>ケイカク</t>
    </rPh>
    <rPh sb="765" eb="766">
      <t>テキ</t>
    </rPh>
    <rPh sb="778" eb="780">
      <t>ケッカ</t>
    </rPh>
    <rPh sb="781" eb="783">
      <t>レイワ</t>
    </rPh>
    <rPh sb="784" eb="786">
      <t>ネンド</t>
    </rPh>
    <rPh sb="791" eb="793">
      <t>ジャッカン</t>
    </rPh>
    <rPh sb="799" eb="802">
      <t>ユウシュウリツ</t>
    </rPh>
    <rPh sb="803" eb="805">
      <t>コウジョウ</t>
    </rPh>
    <rPh sb="830" eb="832">
      <t>コンゴ</t>
    </rPh>
    <rPh sb="833" eb="836">
      <t>ユウシュウリツ</t>
    </rPh>
    <rPh sb="837" eb="839">
      <t>コウジョウ</t>
    </rPh>
    <rPh sb="840" eb="841">
      <t>ハカ</t>
    </rPh>
    <rPh sb="842" eb="8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</si>
</sst>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color rgb="FFFF0000"/>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9" fillId="0" borderId="9" xfId="2" applyFont="1" applyBorder="1" applyAlignment="1" applyProtection="1">
      <alignment horizontal="left" vertical="top" wrapText="1"/>
      <protection locked="0"/>
    </xf>
    <xf numFmtId="0" fontId="19" fillId="0" borderId="0" xfId="2" applyFont="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87149E07-A3A9-4C4F-92FF-06068FD2B0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0.95</c:v>
                </c:pt>
                <c:pt idx="2">
                  <c:v>0.96</c:v>
                </c:pt>
                <c:pt idx="3">
                  <c:v>0.79</c:v>
                </c:pt>
                <c:pt idx="4">
                  <c:v>1.08</c:v>
                </c:pt>
              </c:numCache>
            </c:numRef>
          </c:val>
          <c:extLst>
            <c:ext xmlns:c16="http://schemas.microsoft.com/office/drawing/2014/chart" uri="{C3380CC4-5D6E-409C-BE32-E72D297353CC}">
              <c16:uniqueId val="{00000000-510F-488D-9592-5484574BA5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10F-488D-9592-5484574BA5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61.08</c:v>
                </c:pt>
                <c:pt idx="1">
                  <c:v>62.31</c:v>
                </c:pt>
                <c:pt idx="2">
                  <c:v>61.67</c:v>
                </c:pt>
                <c:pt idx="3">
                  <c:v>73.31</c:v>
                </c:pt>
                <c:pt idx="4">
                  <c:v>67.150000000000006</c:v>
                </c:pt>
              </c:numCache>
            </c:numRef>
          </c:val>
          <c:extLst>
            <c:ext xmlns:c16="http://schemas.microsoft.com/office/drawing/2014/chart" uri="{C3380CC4-5D6E-409C-BE32-E72D297353CC}">
              <c16:uniqueId val="{00000000-003C-49D2-BC42-685D9EF96F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03C-49D2-BC42-685D9EF96F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77.81</c:v>
                </c:pt>
                <c:pt idx="1">
                  <c:v>79.98</c:v>
                </c:pt>
                <c:pt idx="2">
                  <c:v>78.73</c:v>
                </c:pt>
                <c:pt idx="3">
                  <c:v>78.31</c:v>
                </c:pt>
                <c:pt idx="4">
                  <c:v>78.63</c:v>
                </c:pt>
              </c:numCache>
            </c:numRef>
          </c:val>
          <c:extLst>
            <c:ext xmlns:c16="http://schemas.microsoft.com/office/drawing/2014/chart" uri="{C3380CC4-5D6E-409C-BE32-E72D297353CC}">
              <c16:uniqueId val="{00000000-D96B-4B27-8620-705CFA6EA7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96B-4B27-8620-705CFA6EA7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116.26</c:v>
                </c:pt>
                <c:pt idx="1">
                  <c:v>123.42</c:v>
                </c:pt>
                <c:pt idx="2">
                  <c:v>115.61</c:v>
                </c:pt>
                <c:pt idx="3">
                  <c:v>113.62</c:v>
                </c:pt>
                <c:pt idx="4">
                  <c:v>113.23</c:v>
                </c:pt>
              </c:numCache>
            </c:numRef>
          </c:val>
          <c:extLst>
            <c:ext xmlns:c16="http://schemas.microsoft.com/office/drawing/2014/chart" uri="{C3380CC4-5D6E-409C-BE32-E72D297353CC}">
              <c16:uniqueId val="{00000000-ACC9-4C8E-A868-BA53297DAC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CC9-4C8E-A868-BA53297DAC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42.89</c:v>
                </c:pt>
                <c:pt idx="1">
                  <c:v>43.38</c:v>
                </c:pt>
                <c:pt idx="2">
                  <c:v>44.29</c:v>
                </c:pt>
                <c:pt idx="3">
                  <c:v>44.05</c:v>
                </c:pt>
                <c:pt idx="4">
                  <c:v>42.04</c:v>
                </c:pt>
              </c:numCache>
            </c:numRef>
          </c:val>
          <c:extLst>
            <c:ext xmlns:c16="http://schemas.microsoft.com/office/drawing/2014/chart" uri="{C3380CC4-5D6E-409C-BE32-E72D297353CC}">
              <c16:uniqueId val="{00000000-BEC5-4107-B651-5DA9CF6FAF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BEC5-4107-B651-5DA9CF6FAF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25.25</c:v>
                </c:pt>
                <c:pt idx="1">
                  <c:v>24.38</c:v>
                </c:pt>
                <c:pt idx="2">
                  <c:v>23.08</c:v>
                </c:pt>
                <c:pt idx="3">
                  <c:v>22.56</c:v>
                </c:pt>
                <c:pt idx="4">
                  <c:v>22.65</c:v>
                </c:pt>
              </c:numCache>
            </c:numRef>
          </c:val>
          <c:extLst>
            <c:ext xmlns:c16="http://schemas.microsoft.com/office/drawing/2014/chart" uri="{C3380CC4-5D6E-409C-BE32-E72D297353CC}">
              <c16:uniqueId val="{00000000-C9A3-4747-8E71-9BCA17DEC0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9A3-4747-8E71-9BCA17DEC0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D8-47CF-88C3-C36F8E8640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5D8-47CF-88C3-C36F8E8640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307.10000000000002</c:v>
                </c:pt>
                <c:pt idx="1">
                  <c:v>410.59</c:v>
                </c:pt>
                <c:pt idx="2">
                  <c:v>284.19</c:v>
                </c:pt>
                <c:pt idx="3">
                  <c:v>317.74</c:v>
                </c:pt>
                <c:pt idx="4">
                  <c:v>277.08999999999997</c:v>
                </c:pt>
              </c:numCache>
            </c:numRef>
          </c:val>
          <c:extLst>
            <c:ext xmlns:c16="http://schemas.microsoft.com/office/drawing/2014/chart" uri="{C3380CC4-5D6E-409C-BE32-E72D297353CC}">
              <c16:uniqueId val="{00000000-1A61-4574-9197-9B4CC55FE4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A61-4574-9197-9B4CC55FE4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393.95</c:v>
                </c:pt>
                <c:pt idx="1">
                  <c:v>378.64</c:v>
                </c:pt>
                <c:pt idx="2">
                  <c:v>401.89</c:v>
                </c:pt>
                <c:pt idx="3">
                  <c:v>427.79</c:v>
                </c:pt>
                <c:pt idx="4">
                  <c:v>436.92</c:v>
                </c:pt>
              </c:numCache>
            </c:numRef>
          </c:val>
          <c:extLst>
            <c:ext xmlns:c16="http://schemas.microsoft.com/office/drawing/2014/chart" uri="{C3380CC4-5D6E-409C-BE32-E72D297353CC}">
              <c16:uniqueId val="{00000000-9F63-45AA-B150-6E18652317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F63-45AA-B150-6E18652317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c:v>
                </c:pt>
                <c:pt idx="1">
                  <c:v>113.63</c:v>
                </c:pt>
                <c:pt idx="2">
                  <c:v>105.32</c:v>
                </c:pt>
                <c:pt idx="3">
                  <c:v>103.32</c:v>
                </c:pt>
                <c:pt idx="4">
                  <c:v>102.14</c:v>
                </c:pt>
              </c:numCache>
            </c:numRef>
          </c:val>
          <c:extLst>
            <c:ext xmlns:c16="http://schemas.microsoft.com/office/drawing/2014/chart" uri="{C3380CC4-5D6E-409C-BE32-E72D297353CC}">
              <c16:uniqueId val="{00000000-6B8A-4C39-BDB8-31A2BC7ED3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B8A-4C39-BDB8-31A2BC7ED3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132.66</c:v>
                </c:pt>
                <c:pt idx="1">
                  <c:v>125.04</c:v>
                </c:pt>
                <c:pt idx="2">
                  <c:v>135.27000000000001</c:v>
                </c:pt>
                <c:pt idx="3">
                  <c:v>138.21</c:v>
                </c:pt>
                <c:pt idx="4">
                  <c:v>140.47</c:v>
                </c:pt>
              </c:numCache>
            </c:numRef>
          </c:val>
          <c:extLst>
            <c:ext xmlns:c16="http://schemas.microsoft.com/office/drawing/2014/chart" uri="{C3380CC4-5D6E-409C-BE32-E72D297353CC}">
              <c16:uniqueId val="{00000000-BC78-4C21-9A50-43644C5CC1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BC78-4C21-9A50-43644C5CC1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H22" sqref="CH2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山梨県　南アルプス市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A4</v>
      </c>
      <c r="X8" s="80"/>
      <c r="Y8" s="80"/>
      <c r="Z8" s="80"/>
      <c r="AA8" s="80"/>
      <c r="AB8" s="80"/>
      <c r="AC8" s="80"/>
      <c r="AD8" s="80" t="str">
        <f>データ!$M$6</f>
        <v>非設置</v>
      </c>
      <c r="AE8" s="80"/>
      <c r="AF8" s="80"/>
      <c r="AG8" s="80"/>
      <c r="AH8" s="80"/>
      <c r="AI8" s="80"/>
      <c r="AJ8" s="80"/>
      <c r="AK8" s="2"/>
      <c r="AL8" s="71">
        <f>データ!$R$6</f>
        <v>71660</v>
      </c>
      <c r="AM8" s="71"/>
      <c r="AN8" s="71"/>
      <c r="AO8" s="71"/>
      <c r="AP8" s="71"/>
      <c r="AQ8" s="71"/>
      <c r="AR8" s="71"/>
      <c r="AS8" s="71"/>
      <c r="AT8" s="36">
        <f>データ!$S$6</f>
        <v>264.14</v>
      </c>
      <c r="AU8" s="37"/>
      <c r="AV8" s="37"/>
      <c r="AW8" s="37"/>
      <c r="AX8" s="37"/>
      <c r="AY8" s="37"/>
      <c r="AZ8" s="37"/>
      <c r="BA8" s="37"/>
      <c r="BB8" s="60">
        <f>データ!$T$6</f>
        <v>271.3</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2">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69.37</v>
      </c>
      <c r="J10" s="37"/>
      <c r="K10" s="37"/>
      <c r="L10" s="37"/>
      <c r="M10" s="37"/>
      <c r="N10" s="37"/>
      <c r="O10" s="70"/>
      <c r="P10" s="60">
        <f>データ!$P$6</f>
        <v>99.59</v>
      </c>
      <c r="Q10" s="60"/>
      <c r="R10" s="60"/>
      <c r="S10" s="60"/>
      <c r="T10" s="60"/>
      <c r="U10" s="60"/>
      <c r="V10" s="60"/>
      <c r="W10" s="71">
        <f>データ!$Q$6</f>
        <v>2508</v>
      </c>
      <c r="X10" s="71"/>
      <c r="Y10" s="71"/>
      <c r="Z10" s="71"/>
      <c r="AA10" s="71"/>
      <c r="AB10" s="71"/>
      <c r="AC10" s="71"/>
      <c r="AD10" s="2"/>
      <c r="AE10" s="2"/>
      <c r="AF10" s="2"/>
      <c r="AG10" s="2"/>
      <c r="AH10" s="2"/>
      <c r="AI10" s="2"/>
      <c r="AJ10" s="2"/>
      <c r="AK10" s="2"/>
      <c r="AL10" s="71">
        <f>データ!$U$6</f>
        <v>71215</v>
      </c>
      <c r="AM10" s="71"/>
      <c r="AN10" s="71"/>
      <c r="AO10" s="71"/>
      <c r="AP10" s="71"/>
      <c r="AQ10" s="71"/>
      <c r="AR10" s="71"/>
      <c r="AS10" s="71"/>
      <c r="AT10" s="36">
        <f>データ!$V$6</f>
        <v>150.47</v>
      </c>
      <c r="AU10" s="37"/>
      <c r="AV10" s="37"/>
      <c r="AW10" s="37"/>
      <c r="AX10" s="37"/>
      <c r="AY10" s="37"/>
      <c r="AZ10" s="37"/>
      <c r="BA10" s="37"/>
      <c r="BB10" s="60">
        <f>データ!$W$6</f>
        <v>473.28</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111</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1iFtvN+uc7oLN027R7REoNe1N04XXz3DUS4nRnW25POdw+h2QTzpJUWYRqM7x5Ovh0FjwvREFgr1E2pDJynqg==" saltValue="EEWyQtODp5rSQY+yMxa/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192082</v>
      </c>
      <c r="D6" s="20">
        <f t="shared" si="3"/>
        <v>46</v>
      </c>
      <c r="E6" s="20">
        <f t="shared" si="3"/>
        <v>1</v>
      </c>
      <c r="F6" s="20">
        <f t="shared" si="3"/>
        <v>0</v>
      </c>
      <c r="G6" s="20">
        <f t="shared" si="3"/>
        <v>1</v>
      </c>
      <c r="H6" s="20" t="str">
        <f t="shared" si="3"/>
        <v>山梨県　南アルプス市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69.37</v>
      </c>
      <c r="P6" s="21">
        <f t="shared" si="3"/>
        <v>99.59</v>
      </c>
      <c r="Q6" s="21">
        <f t="shared" si="3"/>
        <v>2508</v>
      </c>
      <c r="R6" s="21">
        <f t="shared" si="3"/>
        <v>71660</v>
      </c>
      <c r="S6" s="21">
        <f t="shared" si="3"/>
        <v>264.14</v>
      </c>
      <c r="T6" s="21">
        <f t="shared" si="3"/>
        <v>271.3</v>
      </c>
      <c r="U6" s="21">
        <f t="shared" si="3"/>
        <v>71215</v>
      </c>
      <c r="V6" s="21">
        <f t="shared" si="3"/>
        <v>150.47</v>
      </c>
      <c r="W6" s="21">
        <f t="shared" si="3"/>
        <v>473.28</v>
      </c>
      <c r="X6" s="22">
        <f>IF(X7="",NA(),X7)</f>
        <v>116.26</v>
      </c>
      <c r="Y6" s="22">
        <f t="shared" ref="Y6:AG6" si="4">IF(Y7="",NA(),Y7)</f>
        <v>123.42</v>
      </c>
      <c r="Z6" s="22">
        <f t="shared" si="4"/>
        <v>115.61</v>
      </c>
      <c r="AA6" s="22">
        <f t="shared" si="4"/>
        <v>113.62</v>
      </c>
      <c r="AB6" s="22">
        <f t="shared" si="4"/>
        <v>113.23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307.10000000000002</v>
      </c>
      <c r="AU6" s="22">
        <f t="shared" ref="AU6:BC6" si="6">IF(AU7="",NA(),AU7)</f>
        <v>410.59</v>
      </c>
      <c r="AV6" s="22">
        <f t="shared" si="6"/>
        <v>284.19</v>
      </c>
      <c r="AW6" s="22">
        <f t="shared" si="6"/>
        <v>317.74</v>
      </c>
      <c r="AX6" s="22">
        <f t="shared" si="6"/>
        <v>277.08999999999997</v>
      </c>
      <c r="AY6" s="22">
        <f t="shared" si="6"/>
        <v>360.86</v>
      </c>
      <c r="AZ6" s="22">
        <f t="shared" si="6"/>
        <v>350.79</v>
      </c>
      <c r="BA6" s="22">
        <f t="shared" si="6"/>
        <v>354.57</v>
      </c>
      <c r="BB6" s="22">
        <f t="shared" si="6"/>
        <v>357.74</v>
      </c>
      <c r="BC6" s="22">
        <f t="shared" si="6"/>
        <v>344.88</v>
      </c>
      <c r="BD6" s="21" t="str">
        <f>IF(BD7="","",IF(BD7="-","【-】","【"&amp;SUBSTITUTE(TEXT(BD7,"#,##0.00"),"-","△")&amp;"】"))</f>
        <v>【243.36】</v>
      </c>
      <c r="BE6" s="22">
        <f>IF(BE7="",NA(),BE7)</f>
        <v>393.95</v>
      </c>
      <c r="BF6" s="22">
        <f t="shared" ref="BF6:BN6" si="7">IF(BF7="",NA(),BF7)</f>
        <v>378.64</v>
      </c>
      <c r="BG6" s="22">
        <f t="shared" si="7"/>
        <v>401.89</v>
      </c>
      <c r="BH6" s="22">
        <f t="shared" si="7"/>
        <v>427.79</v>
      </c>
      <c r="BI6" s="22">
        <f t="shared" si="7"/>
        <v>436.92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107</v>
      </c>
      <c r="BQ6" s="22">
        <f t="shared" ref="BQ6:BY6" si="8">IF(BQ7="",NA(),BQ7)</f>
        <v>113.63</v>
      </c>
      <c r="BR6" s="22">
        <f t="shared" si="8"/>
        <v>105.32</v>
      </c>
      <c r="BS6" s="22">
        <f t="shared" si="8"/>
        <v>103.32</v>
      </c>
      <c r="BT6" s="22">
        <f t="shared" si="8"/>
        <v>102.14</v>
      </c>
      <c r="BU6" s="22">
        <f t="shared" si="8"/>
        <v>103.32</v>
      </c>
      <c r="BV6" s="22">
        <f t="shared" si="8"/>
        <v>100.85</v>
      </c>
      <c r="BW6" s="22">
        <f t="shared" si="8"/>
        <v>103.79</v>
      </c>
      <c r="BX6" s="22">
        <f t="shared" si="8"/>
        <v>98.3</v>
      </c>
      <c r="BY6" s="22">
        <f t="shared" si="8"/>
        <v>98.89</v>
      </c>
      <c r="BZ6" s="21" t="str">
        <f>IF(BZ7="","",IF(BZ7="-","【-】","【"&amp;SUBSTITUTE(TEXT(BZ7,"#,##0.00"),"-","△")&amp;"】"))</f>
        <v>【97.82】</v>
      </c>
      <c r="CA6" s="22">
        <f>IF(CA7="",NA(),CA7)</f>
        <v>132.66</v>
      </c>
      <c r="CB6" s="22">
        <f t="shared" ref="CB6:CJ6" si="9">IF(CB7="",NA(),CB7)</f>
        <v>125.04</v>
      </c>
      <c r="CC6" s="22">
        <f t="shared" si="9"/>
        <v>135.27000000000001</v>
      </c>
      <c r="CD6" s="22">
        <f t="shared" si="9"/>
        <v>138.21</v>
      </c>
      <c r="CE6" s="22">
        <f t="shared" si="9"/>
        <v>140.47</v>
      </c>
      <c r="CF6" s="22">
        <f t="shared" si="9"/>
        <v>168.56</v>
      </c>
      <c r="CG6" s="22">
        <f t="shared" si="9"/>
        <v>167.1</v>
      </c>
      <c r="CH6" s="22">
        <f t="shared" si="9"/>
        <v>167.86</v>
      </c>
      <c r="CI6" s="22">
        <f t="shared" si="9"/>
        <v>173.68</v>
      </c>
      <c r="CJ6" s="22">
        <f t="shared" si="9"/>
        <v>174.52</v>
      </c>
      <c r="CK6" s="21" t="str">
        <f>IF(CK7="","",IF(CK7="-","【-】","【"&amp;SUBSTITUTE(TEXT(CK7,"#,##0.00"),"-","△")&amp;"】"))</f>
        <v>【177.56】</v>
      </c>
      <c r="CL6" s="22">
        <f>IF(CL7="",NA(),CL7)</f>
        <v>61.08</v>
      </c>
      <c r="CM6" s="22">
        <f t="shared" ref="CM6:CU6" si="10">IF(CM7="",NA(),CM7)</f>
        <v>62.31</v>
      </c>
      <c r="CN6" s="22">
        <f t="shared" si="10"/>
        <v>61.67</v>
      </c>
      <c r="CO6" s="22">
        <f t="shared" si="10"/>
        <v>73.31</v>
      </c>
      <c r="CP6" s="22">
        <f t="shared" si="10"/>
        <v>67.150000000000006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77.81</v>
      </c>
      <c r="CX6" s="22">
        <f t="shared" ref="CX6:DF6" si="11">IF(CX7="",NA(),CX7)</f>
        <v>79.98</v>
      </c>
      <c r="CY6" s="22">
        <f t="shared" si="11"/>
        <v>78.73</v>
      </c>
      <c r="CZ6" s="22">
        <f t="shared" si="11"/>
        <v>78.31</v>
      </c>
      <c r="DA6" s="22">
        <f t="shared" si="11"/>
        <v>78.63</v>
      </c>
      <c r="DB6" s="22">
        <f t="shared" si="11"/>
        <v>87.08</v>
      </c>
      <c r="DC6" s="22">
        <f t="shared" si="11"/>
        <v>87.26</v>
      </c>
      <c r="DD6" s="22">
        <f t="shared" si="11"/>
        <v>87.57</v>
      </c>
      <c r="DE6" s="22">
        <f t="shared" si="11"/>
        <v>87.26</v>
      </c>
      <c r="DF6" s="22">
        <f t="shared" si="11"/>
        <v>86.95</v>
      </c>
      <c r="DG6" s="21" t="str">
        <f>IF(DG7="","",IF(DG7="-","【-】","【"&amp;SUBSTITUTE(TEXT(DG7,"#,##0.00"),"-","△")&amp;"】"))</f>
        <v>【89.42】</v>
      </c>
      <c r="DH6" s="22">
        <f>IF(DH7="",NA(),DH7)</f>
        <v>42.89</v>
      </c>
      <c r="DI6" s="22">
        <f t="shared" ref="DI6:DQ6" si="12">IF(DI7="",NA(),DI7)</f>
        <v>43.38</v>
      </c>
      <c r="DJ6" s="22">
        <f t="shared" si="12"/>
        <v>44.29</v>
      </c>
      <c r="DK6" s="22">
        <f t="shared" si="12"/>
        <v>44.05</v>
      </c>
      <c r="DL6" s="22">
        <f t="shared" si="12"/>
        <v>42.04</v>
      </c>
      <c r="DM6" s="22">
        <f t="shared" si="12"/>
        <v>48.55</v>
      </c>
      <c r="DN6" s="22">
        <f t="shared" si="12"/>
        <v>49.2</v>
      </c>
      <c r="DO6" s="22">
        <f t="shared" si="12"/>
        <v>50.01</v>
      </c>
      <c r="DP6" s="22">
        <f t="shared" si="12"/>
        <v>50.99</v>
      </c>
      <c r="DQ6" s="22">
        <f t="shared" si="12"/>
        <v>51.79</v>
      </c>
      <c r="DR6" s="21" t="str">
        <f>IF(DR7="","",IF(DR7="-","【-】","【"&amp;SUBSTITUTE(TEXT(DR7,"#,##0.00"),"-","△")&amp;"】"))</f>
        <v>【52.02】</v>
      </c>
      <c r="DS6" s="22">
        <f>IF(DS7="",NA(),DS7)</f>
        <v>25.25</v>
      </c>
      <c r="DT6" s="22">
        <f t="shared" ref="DT6:EB6" si="13">IF(DT7="",NA(),DT7)</f>
        <v>24.38</v>
      </c>
      <c r="DU6" s="22">
        <f t="shared" si="13"/>
        <v>23.08</v>
      </c>
      <c r="DV6" s="22">
        <f t="shared" si="13"/>
        <v>22.56</v>
      </c>
      <c r="DW6" s="22">
        <f t="shared" si="13"/>
        <v>22.65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v>
      </c>
      <c r="EE6" s="22">
        <f t="shared" ref="EE6:EM6" si="14">IF(EE7="",NA(),EE7)</f>
        <v>0.95</v>
      </c>
      <c r="EF6" s="22">
        <f t="shared" si="14"/>
        <v>0.96</v>
      </c>
      <c r="EG6" s="22">
        <f t="shared" si="14"/>
        <v>0.79</v>
      </c>
      <c r="EH6" s="22">
        <f t="shared" si="14"/>
        <v>1.08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192082</v>
      </c>
      <c r="D7" s="24">
        <v>46</v>
      </c>
      <c r="E7" s="24">
        <v>1</v>
      </c>
      <c r="F7" s="24">
        <v>0</v>
      </c>
      <c r="G7" s="24">
        <v>1</v>
      </c>
      <c r="H7" s="24" t="s">
        <v>93</v>
      </c>
      <c r="I7" s="24" t="s">
        <v>94</v>
      </c>
      <c r="J7" s="24" t="s">
        <v>95</v>
      </c>
      <c r="K7" s="24" t="s">
        <v>96</v>
      </c>
      <c r="L7" s="24" t="s">
        <v>97</v>
      </c>
      <c r="M7" s="24" t="s">
        <v>98</v>
      </c>
      <c r="N7" s="25" t="s">
        <v>99</v>
      </c>
      <c r="O7" s="25">
        <v>69.37</v>
      </c>
      <c r="P7" s="25">
        <v>99.59</v>
      </c>
      <c r="Q7" s="25">
        <v>2508</v>
      </c>
      <c r="R7" s="25">
        <v>71660</v>
      </c>
      <c r="S7" s="25">
        <v>264.14</v>
      </c>
      <c r="T7" s="25">
        <v>271.3</v>
      </c>
      <c r="U7" s="25">
        <v>71215</v>
      </c>
      <c r="V7" s="25">
        <v>150.47</v>
      </c>
      <c r="W7" s="25">
        <v>473.28</v>
      </c>
      <c r="X7" s="25">
        <v>116.26</v>
      </c>
      <c r="Y7" s="25">
        <v>123.42</v>
      </c>
      <c r="Z7" s="25">
        <v>115.61</v>
      </c>
      <c r="AA7" s="25">
        <v>113.62</v>
      </c>
      <c r="AB7" s="25">
        <v>113.23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307.10000000000002</v>
      </c>
      <c r="AU7" s="25">
        <v>410.59</v>
      </c>
      <c r="AV7" s="25">
        <v>284.19</v>
      </c>
      <c r="AW7" s="25">
        <v>317.74</v>
      </c>
      <c r="AX7" s="25">
        <v>277.08999999999997</v>
      </c>
      <c r="AY7" s="25">
        <v>360.86</v>
      </c>
      <c r="AZ7" s="25">
        <v>350.79</v>
      </c>
      <c r="BA7" s="25">
        <v>354.57</v>
      </c>
      <c r="BB7" s="25">
        <v>357.74</v>
      </c>
      <c r="BC7" s="25">
        <v>344.88</v>
      </c>
      <c r="BD7" s="25">
        <v>243.36</v>
      </c>
      <c r="BE7" s="25">
        <v>393.95</v>
      </c>
      <c r="BF7" s="25">
        <v>378.64</v>
      </c>
      <c r="BG7" s="25">
        <v>401.89</v>
      </c>
      <c r="BH7" s="25">
        <v>427.79</v>
      </c>
      <c r="BI7" s="25">
        <v>436.92</v>
      </c>
      <c r="BJ7" s="25">
        <v>309.27999999999997</v>
      </c>
      <c r="BK7" s="25">
        <v>322.92</v>
      </c>
      <c r="BL7" s="25">
        <v>303.45999999999998</v>
      </c>
      <c r="BM7" s="25">
        <v>307.27999999999997</v>
      </c>
      <c r="BN7" s="25">
        <v>304.02</v>
      </c>
      <c r="BO7" s="25">
        <v>265.93</v>
      </c>
      <c r="BP7" s="25">
        <v>107</v>
      </c>
      <c r="BQ7" s="25">
        <v>113.63</v>
      </c>
      <c r="BR7" s="25">
        <v>105.32</v>
      </c>
      <c r="BS7" s="25">
        <v>103.32</v>
      </c>
      <c r="BT7" s="25">
        <v>102.14</v>
      </c>
      <c r="BU7" s="25">
        <v>103.32</v>
      </c>
      <c r="BV7" s="25">
        <v>100.85</v>
      </c>
      <c r="BW7" s="25">
        <v>103.79</v>
      </c>
      <c r="BX7" s="25">
        <v>98.3</v>
      </c>
      <c r="BY7" s="25">
        <v>98.89</v>
      </c>
      <c r="BZ7" s="25">
        <v>97.82</v>
      </c>
      <c r="CA7" s="25">
        <v>132.66</v>
      </c>
      <c r="CB7" s="25">
        <v>125.04</v>
      </c>
      <c r="CC7" s="25">
        <v>135.27000000000001</v>
      </c>
      <c r="CD7" s="25">
        <v>138.21</v>
      </c>
      <c r="CE7" s="25">
        <v>140.47</v>
      </c>
      <c r="CF7" s="25">
        <v>168.56</v>
      </c>
      <c r="CG7" s="25">
        <v>167.1</v>
      </c>
      <c r="CH7" s="25">
        <v>167.86</v>
      </c>
      <c r="CI7" s="25">
        <v>173.68</v>
      </c>
      <c r="CJ7" s="25">
        <v>174.52</v>
      </c>
      <c r="CK7" s="25">
        <v>177.56</v>
      </c>
      <c r="CL7" s="25">
        <v>61.08</v>
      </c>
      <c r="CM7" s="25">
        <v>62.31</v>
      </c>
      <c r="CN7" s="25">
        <v>61.67</v>
      </c>
      <c r="CO7" s="25">
        <v>73.31</v>
      </c>
      <c r="CP7" s="25">
        <v>67.150000000000006</v>
      </c>
      <c r="CQ7" s="25">
        <v>59.51</v>
      </c>
      <c r="CR7" s="25">
        <v>59.91</v>
      </c>
      <c r="CS7" s="25">
        <v>59.4</v>
      </c>
      <c r="CT7" s="25">
        <v>59.24</v>
      </c>
      <c r="CU7" s="25">
        <v>58.77</v>
      </c>
      <c r="CV7" s="25">
        <v>59.81</v>
      </c>
      <c r="CW7" s="25">
        <v>77.81</v>
      </c>
      <c r="CX7" s="25">
        <v>79.98</v>
      </c>
      <c r="CY7" s="25">
        <v>78.73</v>
      </c>
      <c r="CZ7" s="25">
        <v>78.31</v>
      </c>
      <c r="DA7" s="25">
        <v>78.63</v>
      </c>
      <c r="DB7" s="25">
        <v>87.08</v>
      </c>
      <c r="DC7" s="25">
        <v>87.26</v>
      </c>
      <c r="DD7" s="25">
        <v>87.57</v>
      </c>
      <c r="DE7" s="25">
        <v>87.26</v>
      </c>
      <c r="DF7" s="25">
        <v>86.95</v>
      </c>
      <c r="DG7" s="25">
        <v>89.42</v>
      </c>
      <c r="DH7" s="25">
        <v>42.89</v>
      </c>
      <c r="DI7" s="25">
        <v>43.38</v>
      </c>
      <c r="DJ7" s="25">
        <v>44.29</v>
      </c>
      <c r="DK7" s="25">
        <v>44.05</v>
      </c>
      <c r="DL7" s="25">
        <v>42.04</v>
      </c>
      <c r="DM7" s="25">
        <v>48.55</v>
      </c>
      <c r="DN7" s="25">
        <v>49.2</v>
      </c>
      <c r="DO7" s="25">
        <v>50.01</v>
      </c>
      <c r="DP7" s="25">
        <v>50.99</v>
      </c>
      <c r="DQ7" s="25">
        <v>51.79</v>
      </c>
      <c r="DR7" s="25">
        <v>52.02</v>
      </c>
      <c r="DS7" s="25">
        <v>25.25</v>
      </c>
      <c r="DT7" s="25">
        <v>24.38</v>
      </c>
      <c r="DU7" s="25">
        <v>23.08</v>
      </c>
      <c r="DV7" s="25">
        <v>22.56</v>
      </c>
      <c r="DW7" s="25">
        <v>22.65</v>
      </c>
      <c r="DX7" s="25">
        <v>17.11</v>
      </c>
      <c r="DY7" s="25">
        <v>18.329999999999998</v>
      </c>
      <c r="DZ7" s="25">
        <v>20.27</v>
      </c>
      <c r="EA7" s="25">
        <v>21.69</v>
      </c>
      <c r="EB7" s="25">
        <v>23.19</v>
      </c>
      <c r="EC7" s="25">
        <v>25.37</v>
      </c>
      <c r="ED7" s="25">
        <v>0.9</v>
      </c>
      <c r="EE7" s="25">
        <v>0.95</v>
      </c>
      <c r="EF7" s="25">
        <v>0.96</v>
      </c>
      <c r="EG7" s="25">
        <v>0.79</v>
      </c>
      <c r="EH7" s="25">
        <v>1.08</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2025-01-30T02:39:21Z</cp:lastPrinted>
  <dcterms:created xsi:type="dcterms:W3CDTF">2025-01-24T06:48:45Z</dcterms:created>
  <dcterms:modified xsi:type="dcterms:W3CDTF">2025-02-25T06:20:38Z</dcterms:modified>
  <cp:category/>
</cp:coreProperties>
</file>