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2橘田\00 各市町村\06韮崎市\"/>
    </mc:Choice>
  </mc:AlternateContent>
  <xr:revisionPtr revIDLastSave="0" documentId="13_ncr:1_{9E883F25-1730-4C1D-86F4-0E3EED5F3BF9}" xr6:coauthVersionLast="47" xr6:coauthVersionMax="47" xr10:uidLastSave="{00000000-0000-0000-0000-000000000000}"/>
  <workbookProtection workbookAlgorithmName="SHA-512" workbookHashValue="5MU3QmOo3Sy3VmQm67M8jSvitw/L3gZXjNfAajMiNYvYoVfSFH1uKnY1GzhjSu/X30+a1y9S7nZo+4YQDceKWQ==" workbookSaltValue="LVeoXmAvmR4WaPGaZRGuSA==" workbookSpinCount="100000" lockStructure="1"/>
  <bookViews>
    <workbookView xWindow="-108" yWindow="-108" windowWidth="30936" windowHeight="167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I85" i="4"/>
  <c r="AT10" i="4"/>
  <c r="P10"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<sst xmlns="http://schemas.openxmlformats.org/spreadsheetml/2006/main" count="257" uniqueCount="116">
  <si>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</si>
  <si>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</si>
  <si>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</si>
  <si>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</si>
  <si>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</si>
  <si>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</si>
  <si>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</si>
  <si>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</si>
  <si>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</si>
  <si>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</si>
  <si>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</si>
  <si>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</si>
  <si>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</si>
  <si>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</si>
  <si>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</si>
  <si>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</si>
  <si>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</si>
  <si>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</si>
  <si>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</si>
  <si>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</si>
  <si>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</si>
  <si>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</si>
  <si>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</si>
  <si>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</si>
  <si>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</si>
  <si>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</si>
  <si>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</si>
  <si>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</si>
  <si>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</si>
  <si>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</si>
  <si>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</si>
  <si>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</si>
  <si>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</si>
  <si>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</si>
  <si>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</si>
  <si>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</si>
  <si>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</si>
  <si>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</si>
  <si>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</si>
  <si>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</si>
  <si>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</si>
  <si>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</si>
  <si>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</si>
  <si>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</si>
  <si>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</si>
  <si>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</si>
  <si>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</si>
  <si>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</si>
  <si>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</si>
  <si>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</si>
  <si>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</si>
  <si>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</si>
  <si>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</si>
  <si>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</si>
  <si>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</si>
  <si>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</si>
  <si>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</si>
  <si>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</si>
  <si>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</si>
  <si>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</si>
  <si>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</si>
  <si>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</si>
  <si>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</si>
  <si>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</si>
  <si>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</si>
  <si>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</si>
  <si>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</si>
  <si>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</si>
  <si>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</si>
  <si>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</si>
  <si>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</si>
  <si>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</si>
  <si>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</si>
  <si>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</si>
  <si>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</si>
  <si>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</si>
  <si>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</si>
  <si>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</si>
  <si>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</si>
  <si>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</si>
  <si>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</si>
  <si>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</si>
  <si>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</si>
  <si>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</si>
  <si>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</si>
  <si>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</si>
  <si>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</si>
  <si>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</si>
  <si>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</si>
  <si>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</si>
  <si>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</si>
  <si>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</si>
  <si>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</si>
  <si>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</si>
  <si>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</si>
  <si>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</si>
  <si>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韮崎市</t>
  </si>
  <si>
    <t>法適用</t>
  </si>
  <si>
    <t>下水道事業</t>
  </si>
  <si>
    <t>公共下水道</t>
  </si>
  <si>
    <t>Cd2</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</si>
  <si>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</si>
  <si>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</si>
  <si>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</si>
  <si>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</si>
  <si>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</si>
  <si>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</si>
  <si>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</si>
  <si>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</si>
  <si>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</si>
  <si>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</si>
  <si>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</si>
  <si>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</si>
  <si>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下水道管渠は平成元年から整備を始め、市内の一部を平成８年から供用開始したものであり、現時点では、管渠の老朽化が心配される箇所はないが、マンホールポンプについては、耐用年数を迎えているものもあるため、計画的に取替を行っていく必要がある。</t>
    <rPh sb="7" eb="9">
      <t>ヘイセイ</t>
    </rPh>
    <rPh sb="9" eb="11">
      <t>ガンネン</t>
    </rPh>
    <rPh sb="13" eb="15">
      <t>セイビ</t>
    </rPh>
    <rPh sb="16" eb="17">
      <t>ハジ</t>
    </rPh>
    <rPh sb="19" eb="21">
      <t>シナイ</t>
    </rPh>
    <rPh sb="22" eb="24">
      <t>イチブ</t>
    </rPh>
    <rPh sb="25" eb="27">
      <t>ヘイセイ</t>
    </rPh>
    <rPh sb="28" eb="29">
      <t>ネン</t>
    </rPh>
    <rPh sb="31" eb="35">
      <t>キョウヨウカイシ</t>
    </rPh>
    <rPh sb="43" eb="46">
      <t>ゲンジテン</t>
    </rPh>
    <rPh sb="49" eb="51">
      <t>カンキョ</t>
    </rPh>
    <rPh sb="52" eb="55">
      <t>ロウキュウカ</t>
    </rPh>
    <rPh sb="56" eb="58">
      <t>シンパイ</t>
    </rPh>
    <rPh sb="82" eb="86">
      <t>タイヨウネンスウ</t>
    </rPh>
    <rPh sb="87" eb="88">
      <t>ムカ</t>
    </rPh>
    <rPh sb="100" eb="103">
      <t>ケイカクテキ</t>
    </rPh>
    <rPh sb="104" eb="106">
      <t>トリカエ</t>
    </rPh>
    <rPh sb="107" eb="108">
      <t>オコナ</t>
    </rPh>
    <rPh sb="112" eb="114">
      <t>ヒツヨウ</t>
    </rPh>
    <phoneticPr fontId="4"/>
  </si>
  <si>
    <t>①経常収支比率は、使用料収入及び一般会計からの繰入金等の収益で維持管理費や支払利息等の費用を賄えている状況である。
②累積欠損金率は、一般会計からの繰入金により０％である。
③流動比率は、下水道整備中のため、建設改良費に充てられた企業債等が含まれており、これらの財源により整備された下水道管渠について、将来、償還・返済の原資を使用料収入により得ることが予定されているため、一概に支払い能力がないとは言えない。
④企業債残高対事業規模比率は、下水道整備中のため類似団体に比べて低くなっている。
⑤経費回収率は７６％で、一般会計からの繰入金に依存している状況のため、使用料の改定が必要である。
⑥現在の使用料単価１１４円では、汚水処理原価１４８円を回収できていないため、総務省の要請する使用料単価を１５０円／㎥に引き上げ、使用料の適正化を図る必要がある。
⑧水洗化率は、類似団体と比べて高くなっている。</t>
    <rPh sb="1" eb="7">
      <t>ケイジョウシュウシヒリツ</t>
    </rPh>
    <rPh sb="14" eb="15">
      <t>オヨ</t>
    </rPh>
    <rPh sb="16" eb="20">
      <t>イッパンカイケイ</t>
    </rPh>
    <rPh sb="23" eb="26">
      <t>クリイレキン</t>
    </rPh>
    <rPh sb="26" eb="27">
      <t>トウ</t>
    </rPh>
    <rPh sb="28" eb="30">
      <t>シュウエキ</t>
    </rPh>
    <rPh sb="31" eb="36">
      <t>イジカンリヒ</t>
    </rPh>
    <rPh sb="37" eb="39">
      <t>シハラ</t>
    </rPh>
    <rPh sb="39" eb="41">
      <t>リソク</t>
    </rPh>
    <rPh sb="41" eb="42">
      <t>トウ</t>
    </rPh>
    <rPh sb="43" eb="45">
      <t>ヒヨウ</t>
    </rPh>
    <rPh sb="46" eb="47">
      <t>マカナ</t>
    </rPh>
    <rPh sb="51" eb="53">
      <t>ジョウキョウ</t>
    </rPh>
    <rPh sb="60" eb="65">
      <t>ルイセキケッソンキン</t>
    </rPh>
    <rPh sb="68" eb="70">
      <t>イッパン</t>
    </rPh>
    <rPh sb="70" eb="72">
      <t>カイケイ</t>
    </rPh>
    <rPh sb="75" eb="78">
      <t>クリイレキン</t>
    </rPh>
    <rPh sb="90" eb="94">
      <t>リュウドウヒリツ</t>
    </rPh>
    <rPh sb="96" eb="101">
      <t>ゲスイドウセイビ</t>
    </rPh>
    <rPh sb="101" eb="102">
      <t>チュウ</t>
    </rPh>
    <rPh sb="106" eb="110">
      <t>ケンセツカイリョウ</t>
    </rPh>
    <rPh sb="110" eb="111">
      <t>ヒ</t>
    </rPh>
    <rPh sb="112" eb="113">
      <t>ア</t>
    </rPh>
    <rPh sb="117" eb="120">
      <t>キギョウサイ</t>
    </rPh>
    <rPh sb="120" eb="121">
      <t>トウ</t>
    </rPh>
    <rPh sb="122" eb="123">
      <t>フク</t>
    </rPh>
    <rPh sb="133" eb="135">
      <t>ザイゲン</t>
    </rPh>
    <rPh sb="138" eb="140">
      <t>セイビ</t>
    </rPh>
    <rPh sb="153" eb="155">
      <t>ショウライ</t>
    </rPh>
    <rPh sb="156" eb="158">
      <t>ショウカン</t>
    </rPh>
    <rPh sb="159" eb="161">
      <t>ヘンサイ</t>
    </rPh>
    <rPh sb="162" eb="164">
      <t>ゲンシ</t>
    </rPh>
    <rPh sb="165" eb="170">
      <t>シヨウリョウシュウニュウ</t>
    </rPh>
    <rPh sb="173" eb="174">
      <t>エ</t>
    </rPh>
    <rPh sb="178" eb="180">
      <t>ヨテイ</t>
    </rPh>
    <rPh sb="188" eb="190">
      <t>イチガイ</t>
    </rPh>
    <rPh sb="191" eb="193">
      <t>シハラ</t>
    </rPh>
    <rPh sb="194" eb="196">
      <t>ノウリョク</t>
    </rPh>
    <rPh sb="201" eb="202">
      <t>イ</t>
    </rPh>
    <rPh sb="223" eb="226">
      <t>ゲスイドウ</t>
    </rPh>
    <rPh sb="226" eb="229">
      <t>セイビチュウ</t>
    </rPh>
    <rPh sb="232" eb="240">
      <t>ルイジダンタ</t>
    </rPh>
    <rPh sb="240" eb="241">
      <t>ヒク</t>
    </rPh>
    <rPh sb="251" eb="256">
      <t>ケイヒカイシュウリツ</t>
    </rPh>
    <rPh sb="289" eb="291">
      <t>カイテイ</t>
    </rPh>
    <rPh sb="292" eb="294">
      <t>ヒツヨウ</t>
    </rPh>
    <rPh sb="325" eb="326">
      <t>エン</t>
    </rPh>
    <rPh sb="327" eb="329">
      <t>カイシュウ</t>
    </rPh>
    <rPh sb="359" eb="360">
      <t>ヒ</t>
    </rPh>
    <rPh sb="361" eb="362">
      <t>ア</t>
    </rPh>
    <rPh sb="364" eb="367">
      <t>シヨウリョウ</t>
    </rPh>
    <rPh sb="368" eb="371">
      <t>テキセイカ</t>
    </rPh>
    <rPh sb="372" eb="373">
      <t>ハカ</t>
    </rPh>
    <rPh sb="374" eb="376">
      <t>ヒツヨウ</t>
    </rPh>
    <rPh sb="382" eb="385">
      <t>スイセンカ</t>
    </rPh>
    <rPh sb="385" eb="386">
      <t>リツ</t>
    </rPh>
    <phoneticPr fontId="4"/>
  </si>
  <si>
    <t>　下水道整備は平成元年から始まり、全体計画の６割程度の整備率となっている。
　令和７年度に使用料の値上げを予定しているが、①経常収支比率②累積欠損金比率③経費回収率をみても、一般会計からの繰入金により賄われている状況であり、健全な経営とは言えない。
　令和２年度に策定した経営戦略を基に、まずは経費回収率を１００％にするよう使用料の適正化を推進し、未接続者への啓蒙活動を行い下水道事業の経営健全化を図る必要がある。</t>
    <rPh sb="1" eb="4">
      <t>ゲスイドウ</t>
    </rPh>
    <rPh sb="4" eb="6">
      <t>セイビ</t>
    </rPh>
    <rPh sb="7" eb="9">
      <t>ヘイセイ</t>
    </rPh>
    <rPh sb="9" eb="11">
      <t>ガンネン</t>
    </rPh>
    <rPh sb="13" eb="14">
      <t>ハジ</t>
    </rPh>
    <rPh sb="17" eb="19">
      <t>ゼンタイ</t>
    </rPh>
    <rPh sb="19" eb="21">
      <t>ケイカク</t>
    </rPh>
    <rPh sb="23" eb="24">
      <t>ワリ</t>
    </rPh>
    <rPh sb="24" eb="26">
      <t>テイド</t>
    </rPh>
    <rPh sb="27" eb="30">
      <t>セイビリツ</t>
    </rPh>
    <rPh sb="112" eb="114">
      <t>ケンゼン</t>
    </rPh>
    <rPh sb="132" eb="134">
      <t>サクテイ</t>
    </rPh>
    <rPh sb="136" eb="140">
      <t>ケイエイセンリャク</t>
    </rPh>
    <rPh sb="147" eb="152">
      <t>ケイヒカイシュウリツ</t>
    </rPh>
    <rPh sb="162" eb="165">
      <t>シヨウリョウ</t>
    </rPh>
    <rPh sb="166" eb="169">
      <t>テキセイカ</t>
    </rPh>
    <rPh sb="170" eb="172">
      <t>スイシン</t>
    </rPh>
    <rPh sb="174" eb="175">
      <t>ミ</t>
    </rPh>
    <rPh sb="175" eb="177">
      <t>セツゾク</t>
    </rPh>
    <rPh sb="177" eb="178">
      <t>シャ</t>
    </rPh>
    <rPh sb="180" eb="182">
      <t>ケイモウ</t>
    </rPh>
    <rPh sb="182" eb="184">
      <t>カツドウ</t>
    </rPh>
    <rPh sb="185" eb="186">
      <t>オコナ</t>
    </rPh>
    <rPh sb="190" eb="192">
      <t>ジギョウ</t>
    </rPh>
    <rPh sb="195" eb="197">
      <t>ケンゼン</t>
    </rPh>
    <rPh sb="201" eb="203">
      <t>ヒツヨウカイケイクリイレキンマカナジョウキョウゲンザイゲスイドウジギョウケイエイケンゼンイジョウキョウセツゾクソクシンシヨウリョウキンシュウニュウゾウルイジダンタイヘイキンコマケイエイブンセキモトゲスイドウジギョウススゲスイドウザイセイケイエイキバンキョウカ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</si>
</sst>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99E-4563-A02C-1483AB5E1F6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0.32</c:v>
                </c:pt>
                <c:pt idx="2">
                  <c:v>0.1</c:v>
                </c:pt>
                <c:pt idx="3">
                  <c:v>0.09</c:v>
                </c:pt>
                <c:pt idx="4">
                  <c:v>0.1</c:v>
                </c:pt>
              </c:numCache>
            </c:numRef>
          </c:val>
          <c:smooth val="0"/>
          <c:extLst>
            <c:ext xmlns:c16="http://schemas.microsoft.com/office/drawing/2014/chart" uri="{C3380CC4-5D6E-409C-BE32-E72D297353CC}">
              <c16:uniqueId val="{00000001-799E-4563-A02C-1483AB5E1F6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27-4F97-91E4-8867D9A7C7C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49.47</c:v>
                </c:pt>
                <c:pt idx="2">
                  <c:v>48.19</c:v>
                </c:pt>
                <c:pt idx="3">
                  <c:v>47.32</c:v>
                </c:pt>
                <c:pt idx="4">
                  <c:v>48.03</c:v>
                </c:pt>
              </c:numCache>
            </c:numRef>
          </c:val>
          <c:smooth val="0"/>
          <c:extLst>
            <c:ext xmlns:c16="http://schemas.microsoft.com/office/drawing/2014/chart" uri="{C3380CC4-5D6E-409C-BE32-E72D297353CC}">
              <c16:uniqueId val="{00000001-DC27-4F97-91E4-8867D9A7C7C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93.4</c:v>
                </c:pt>
                <c:pt idx="2">
                  <c:v>93.75</c:v>
                </c:pt>
                <c:pt idx="3">
                  <c:v>93.86</c:v>
                </c:pt>
                <c:pt idx="4">
                  <c:v>94.04</c:v>
                </c:pt>
              </c:numCache>
            </c:numRef>
          </c:val>
          <c:extLst>
            <c:ext xmlns:c16="http://schemas.microsoft.com/office/drawing/2014/chart" uri="{C3380CC4-5D6E-409C-BE32-E72D297353CC}">
              <c16:uniqueId val="{00000000-59F0-4381-B75C-3AA09A5EDF0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82.06</c:v>
                </c:pt>
                <c:pt idx="2">
                  <c:v>82.26</c:v>
                </c:pt>
                <c:pt idx="3">
                  <c:v>81.33</c:v>
                </c:pt>
                <c:pt idx="4">
                  <c:v>80.95</c:v>
                </c:pt>
              </c:numCache>
            </c:numRef>
          </c:val>
          <c:smooth val="0"/>
          <c:extLst>
            <c:ext xmlns:c16="http://schemas.microsoft.com/office/drawing/2014/chart" uri="{C3380CC4-5D6E-409C-BE32-E72D297353CC}">
              <c16:uniqueId val="{00000001-59F0-4381-B75C-3AA09A5EDF0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98.7</c:v>
                </c:pt>
                <c:pt idx="2">
                  <c:v>99.39</c:v>
                </c:pt>
                <c:pt idx="3">
                  <c:v>98.87</c:v>
                </c:pt>
                <c:pt idx="4">
                  <c:v>100.12</c:v>
                </c:pt>
              </c:numCache>
            </c:numRef>
          </c:val>
          <c:extLst>
            <c:ext xmlns:c16="http://schemas.microsoft.com/office/drawing/2014/chart" uri="{C3380CC4-5D6E-409C-BE32-E72D297353CC}">
              <c16:uniqueId val="{00000000-9E00-4B25-B0CB-1B6A270672D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107.81</c:v>
                </c:pt>
                <c:pt idx="2">
                  <c:v>107.54</c:v>
                </c:pt>
                <c:pt idx="3">
                  <c:v>107.19</c:v>
                </c:pt>
                <c:pt idx="4">
                  <c:v>107.04</c:v>
                </c:pt>
              </c:numCache>
            </c:numRef>
          </c:val>
          <c:smooth val="0"/>
          <c:extLst>
            <c:ext xmlns:c16="http://schemas.microsoft.com/office/drawing/2014/chart" uri="{C3380CC4-5D6E-409C-BE32-E72D297353CC}">
              <c16:uniqueId val="{00000001-9E00-4B25-B0CB-1B6A270672D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2.78</c:v>
                </c:pt>
                <c:pt idx="2">
                  <c:v>5.45</c:v>
                </c:pt>
                <c:pt idx="3">
                  <c:v>8.02</c:v>
                </c:pt>
                <c:pt idx="4">
                  <c:v>10.45</c:v>
                </c:pt>
              </c:numCache>
            </c:numRef>
          </c:val>
          <c:extLst>
            <c:ext xmlns:c16="http://schemas.microsoft.com/office/drawing/2014/chart" uri="{C3380CC4-5D6E-409C-BE32-E72D297353CC}">
              <c16:uniqueId val="{00000000-9305-46F8-81AA-2A9350168EF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19.93</c:v>
                </c:pt>
                <c:pt idx="2">
                  <c:v>21.94</c:v>
                </c:pt>
                <c:pt idx="3">
                  <c:v>22.89</c:v>
                </c:pt>
                <c:pt idx="4">
                  <c:v>23.37</c:v>
                </c:pt>
              </c:numCache>
            </c:numRef>
          </c:val>
          <c:smooth val="0"/>
          <c:extLst>
            <c:ext xmlns:c16="http://schemas.microsoft.com/office/drawing/2014/chart" uri="{C3380CC4-5D6E-409C-BE32-E72D297353CC}">
              <c16:uniqueId val="{00000001-9305-46F8-81AA-2A9350168EF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B3A-4CB2-954A-4DF0D850495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CB3A-4CB2-954A-4DF0D850495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DF8-4A7F-8C37-05EED4A9A9A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18.2</c:v>
                </c:pt>
                <c:pt idx="2">
                  <c:v>19.059999999999999</c:v>
                </c:pt>
                <c:pt idx="3">
                  <c:v>31.07</c:v>
                </c:pt>
                <c:pt idx="4">
                  <c:v>37.43</c:v>
                </c:pt>
              </c:numCache>
            </c:numRef>
          </c:val>
          <c:smooth val="0"/>
          <c:extLst>
            <c:ext xmlns:c16="http://schemas.microsoft.com/office/drawing/2014/chart" uri="{C3380CC4-5D6E-409C-BE32-E72D297353CC}">
              <c16:uniqueId val="{00000001-3DF8-4A7F-8C37-05EED4A9A9A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37.979999999999997</c:v>
                </c:pt>
                <c:pt idx="2">
                  <c:v>42.74</c:v>
                </c:pt>
                <c:pt idx="3">
                  <c:v>43.98</c:v>
                </c:pt>
                <c:pt idx="4">
                  <c:v>51.32</c:v>
                </c:pt>
              </c:numCache>
            </c:numRef>
          </c:val>
          <c:extLst>
            <c:ext xmlns:c16="http://schemas.microsoft.com/office/drawing/2014/chart" uri="{C3380CC4-5D6E-409C-BE32-E72D297353CC}">
              <c16:uniqueId val="{00000000-E652-4737-A95F-CCE2E5EC101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48.56</c:v>
                </c:pt>
                <c:pt idx="2">
                  <c:v>47.58</c:v>
                </c:pt>
                <c:pt idx="3">
                  <c:v>51.09</c:v>
                </c:pt>
                <c:pt idx="4">
                  <c:v>57.42</c:v>
                </c:pt>
              </c:numCache>
            </c:numRef>
          </c:val>
          <c:smooth val="0"/>
          <c:extLst>
            <c:ext xmlns:c16="http://schemas.microsoft.com/office/drawing/2014/chart" uri="{C3380CC4-5D6E-409C-BE32-E72D297353CC}">
              <c16:uniqueId val="{00000001-E652-4737-A95F-CCE2E5EC101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894.28</c:v>
                </c:pt>
                <c:pt idx="2">
                  <c:v>1118.03</c:v>
                </c:pt>
                <c:pt idx="3">
                  <c:v>772.54</c:v>
                </c:pt>
                <c:pt idx="4">
                  <c:v>713.24</c:v>
                </c:pt>
              </c:numCache>
            </c:numRef>
          </c:val>
          <c:extLst>
            <c:ext xmlns:c16="http://schemas.microsoft.com/office/drawing/2014/chart" uri="{C3380CC4-5D6E-409C-BE32-E72D297353CC}">
              <c16:uniqueId val="{00000000-7651-44BA-B60C-B67DA55DD5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7651-44BA-B60C-B67DA55DD5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76.31</c:v>
                </c:pt>
                <c:pt idx="2">
                  <c:v>76.69</c:v>
                </c:pt>
                <c:pt idx="3">
                  <c:v>76.72</c:v>
                </c:pt>
                <c:pt idx="4">
                  <c:v>76.98</c:v>
                </c:pt>
              </c:numCache>
            </c:numRef>
          </c:val>
          <c:extLst>
            <c:ext xmlns:c16="http://schemas.microsoft.com/office/drawing/2014/chart" uri="{C3380CC4-5D6E-409C-BE32-E72D297353CC}">
              <c16:uniqueId val="{00000000-3209-4EAA-AF3E-6786DB10393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79.77</c:v>
                </c:pt>
                <c:pt idx="2">
                  <c:v>79.63</c:v>
                </c:pt>
                <c:pt idx="3">
                  <c:v>76.78</c:v>
                </c:pt>
                <c:pt idx="4">
                  <c:v>75.41</c:v>
                </c:pt>
              </c:numCache>
            </c:numRef>
          </c:val>
          <c:smooth val="0"/>
          <c:extLst>
            <c:ext xmlns:c16="http://schemas.microsoft.com/office/drawing/2014/chart" uri="{C3380CC4-5D6E-409C-BE32-E72D297353CC}">
              <c16:uniqueId val="{00000001-3209-4EAA-AF3E-6786DB10393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149.29</c:v>
                </c:pt>
                <c:pt idx="3">
                  <c:v>149.36000000000001</c:v>
                </c:pt>
                <c:pt idx="4">
                  <c:v>148.30000000000001</c:v>
                </c:pt>
              </c:numCache>
            </c:numRef>
          </c:val>
          <c:extLst>
            <c:ext xmlns:c16="http://schemas.microsoft.com/office/drawing/2014/chart" uri="{C3380CC4-5D6E-409C-BE32-E72D297353CC}">
              <c16:uniqueId val="{00000000-B559-400A-8BF1-600B828D0CA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214.56</c:v>
                </c:pt>
                <c:pt idx="2">
                  <c:v>213.66</c:v>
                </c:pt>
                <c:pt idx="3">
                  <c:v>224.31</c:v>
                </c:pt>
                <c:pt idx="4">
                  <c:v>223.48</c:v>
                </c:pt>
              </c:numCache>
            </c:numRef>
          </c:val>
          <c:smooth val="0"/>
          <c:extLst>
            <c:ext xmlns:c16="http://schemas.microsoft.com/office/drawing/2014/chart" uri="{C3380CC4-5D6E-409C-BE32-E72D297353CC}">
              <c16:uniqueId val="{00000001-B559-400A-8BF1-600B828D0CA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山梨県　韮崎市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その他</v>
      </c>
      <c r="AE8" s="40"/>
      <c r="AF8" s="40"/>
      <c r="AG8" s="40"/>
      <c r="AH8" s="40"/>
      <c r="AI8" s="40"/>
      <c r="AJ8" s="40"/>
      <c r="AK8" s="3"/>
      <c r="AL8" s="41">
        <f>データ!S6</f>
        <v>28089</v>
      </c>
      <c r="AM8" s="41"/>
      <c r="AN8" s="41"/>
      <c r="AO8" s="41"/>
      <c r="AP8" s="41"/>
      <c r="AQ8" s="41"/>
      <c r="AR8" s="41"/>
      <c r="AS8" s="41"/>
      <c r="AT8" s="34">
        <f>データ!T6</f>
        <v>280.25</v>
      </c>
      <c r="AU8" s="34"/>
      <c r="AV8" s="34"/>
      <c r="AW8" s="34"/>
      <c r="AX8" s="34"/>
      <c r="AY8" s="34"/>
      <c r="AZ8" s="34"/>
      <c r="BA8" s="34"/>
      <c r="BB8" s="34">
        <f>データ!U6</f>
        <v>100.23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36.54</v>
      </c>
      <c r="J10" s="34"/>
      <c r="K10" s="34"/>
      <c r="L10" s="34"/>
      <c r="M10" s="34"/>
      <c r="N10" s="34"/>
      <c r="O10" s="34"/>
      <c r="P10" s="34">
        <f>データ!P6</f>
        <v>67.97</v>
      </c>
      <c r="Q10" s="34"/>
      <c r="R10" s="34"/>
      <c r="S10" s="34"/>
      <c r="T10" s="34"/>
      <c r="U10" s="34"/>
      <c r="V10" s="34"/>
      <c r="W10" s="34">
        <f>データ!Q6</f>
        <v>92.41</v>
      </c>
      <c r="X10" s="34"/>
      <c r="Y10" s="34"/>
      <c r="Z10" s="34"/>
      <c r="AA10" s="34"/>
      <c r="AB10" s="34"/>
      <c r="AC10" s="34"/>
      <c r="AD10" s="41">
        <f>データ!R6</f>
        <v>2123</v>
      </c>
      <c r="AE10" s="41"/>
      <c r="AF10" s="41"/>
      <c r="AG10" s="41"/>
      <c r="AH10" s="41"/>
      <c r="AI10" s="41"/>
      <c r="AJ10" s="41"/>
      <c r="AK10" s="2"/>
      <c r="AL10" s="41">
        <f>データ!V6</f>
        <v>19035</v>
      </c>
      <c r="AM10" s="41"/>
      <c r="AN10" s="41"/>
      <c r="AO10" s="41"/>
      <c r="AP10" s="41"/>
      <c r="AQ10" s="41"/>
      <c r="AR10" s="41"/>
      <c r="AS10" s="41"/>
      <c r="AT10" s="34">
        <f>データ!W6</f>
        <v>8.57</v>
      </c>
      <c r="AU10" s="34"/>
      <c r="AV10" s="34"/>
      <c r="AW10" s="34"/>
      <c r="AX10" s="34"/>
      <c r="AY10" s="34"/>
      <c r="AZ10" s="34"/>
      <c r="BA10" s="34"/>
      <c r="BB10" s="34">
        <f>データ!X6</f>
        <v>2221.12</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115</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JpbhEQI/I57cg3/uBSVtw/YYHk8PrmU5cQlayuKMH3RGZ4xm/FLSnVUrxQuNjT0ScyEtqnwME7W7T8lmE8aCnA==" saltValue="jzWLbKbnIsodOIlbkLPjP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192074</v>
      </c>
      <c r="D6" s="19">
        <f t="shared" si="3"/>
        <v>46</v>
      </c>
      <c r="E6" s="19">
        <f t="shared" si="3"/>
        <v>17</v>
      </c>
      <c r="F6" s="19">
        <f t="shared" si="3"/>
        <v>1</v>
      </c>
      <c r="G6" s="19">
        <f t="shared" si="3"/>
        <v>0</v>
      </c>
      <c r="H6" s="19" t="str">
        <f t="shared" si="3"/>
        <v>山梨県　韮崎市</v>
      </c>
      <c r="I6" s="19" t="str">
        <f t="shared" si="3"/>
        <v>法適用</v>
      </c>
      <c r="J6" s="19" t="str">
        <f t="shared" si="3"/>
        <v>下水道事業</v>
      </c>
      <c r="K6" s="19" t="str">
        <f t="shared" si="3"/>
        <v>公共下水道</v>
      </c>
      <c r="L6" s="19" t="str">
        <f t="shared" si="3"/>
        <v>Cd2</v>
      </c>
      <c r="M6" s="19" t="str">
        <f t="shared" si="3"/>
        <v>その他</v>
      </c>
      <c r="N6" s="20" t="str">
        <f t="shared" si="3"/>
        <v>-</v>
      </c>
      <c r="O6" s="20">
        <f t="shared" si="3"/>
        <v>36.54</v>
      </c>
      <c r="P6" s="20">
        <f t="shared" si="3"/>
        <v>67.97</v>
      </c>
      <c r="Q6" s="20">
        <f t="shared" si="3"/>
        <v>92.41</v>
      </c>
      <c r="R6" s="20">
        <f t="shared" si="3"/>
        <v>2123</v>
      </c>
      <c r="S6" s="20">
        <f t="shared" si="3"/>
        <v>28089</v>
      </c>
      <c r="T6" s="20">
        <f t="shared" si="3"/>
        <v>280.25</v>
      </c>
      <c r="U6" s="20">
        <f t="shared" si="3"/>
        <v>100.23</v>
      </c>
      <c r="V6" s="20">
        <f t="shared" si="3"/>
        <v>19035</v>
      </c>
      <c r="W6" s="20">
        <f t="shared" si="3"/>
        <v>8.57</v>
      </c>
      <c r="X6" s="20">
        <f t="shared" si="3"/>
        <v>2221.12</v>
      </c>
      <c r="Y6" s="21" t="str">
        <f>IF(Y7="",NA(),Y7)</f>
        <v>-</v>
      </c>
      <c r="Z6" s="21">
        <f t="shared" ref="Z6:AH6" si="4">IF(Z7="",NA(),Z7)</f>
        <v>98.7</v>
      </c>
      <c r="AA6" s="21">
        <f t="shared" si="4"/>
        <v>99.39</v>
      </c>
      <c r="AB6" s="21">
        <f t="shared" si="4"/>
        <v>98.87</v>
      </c>
      <c r="AC6" s="21">
        <f t="shared" si="4"/>
        <v>100.12</v>
      </c>
      <c r="AD6" s="21" t="str">
        <f t="shared" si="4"/>
        <v>-</v>
      </c>
      <c r="AE6" s="21">
        <f t="shared" si="4"/>
        <v>107.81</v>
      </c>
      <c r="AF6" s="21">
        <f t="shared" si="4"/>
        <v>107.54</v>
      </c>
      <c r="AG6" s="21">
        <f t="shared" si="4"/>
        <v>107.19</v>
      </c>
      <c r="AH6" s="21">
        <f t="shared" si="4"/>
        <v>107.04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18.2</v>
      </c>
      <c r="AQ6" s="21">
        <f t="shared" si="5"/>
        <v>19.059999999999999</v>
      </c>
      <c r="AR6" s="21">
        <f t="shared" si="5"/>
        <v>31.07</v>
      </c>
      <c r="AS6" s="21">
        <f t="shared" si="5"/>
        <v>37.43</v>
      </c>
      <c r="AT6" s="20" t="str">
        <f>IF(AT7="","",IF(AT7="-","【-】","【"&amp;SUBSTITUTE(TEXT(AT7,"#,##0.00"),"-","△")&amp;"】"))</f>
        <v>【3.03】</v>
      </c>
      <c r="AU6" s="21" t="str">
        <f>IF(AU7="",NA(),AU7)</f>
        <v>-</v>
      </c>
      <c r="AV6" s="21">
        <f t="shared" ref="AV6:BD6" si="6">IF(AV7="",NA(),AV7)</f>
        <v>37.979999999999997</v>
      </c>
      <c r="AW6" s="21">
        <f t="shared" si="6"/>
        <v>42.74</v>
      </c>
      <c r="AX6" s="21">
        <f t="shared" si="6"/>
        <v>43.98</v>
      </c>
      <c r="AY6" s="21">
        <f t="shared" si="6"/>
        <v>51.32</v>
      </c>
      <c r="AZ6" s="21" t="str">
        <f t="shared" si="6"/>
        <v>-</v>
      </c>
      <c r="BA6" s="21">
        <f t="shared" si="6"/>
        <v>48.56</v>
      </c>
      <c r="BB6" s="21">
        <f t="shared" si="6"/>
        <v>47.58</v>
      </c>
      <c r="BC6" s="21">
        <f t="shared" si="6"/>
        <v>51.09</v>
      </c>
      <c r="BD6" s="21">
        <f t="shared" si="6"/>
        <v>57.42</v>
      </c>
      <c r="BE6" s="20" t="str">
        <f>IF(BE7="","",IF(BE7="-","【-】","【"&amp;SUBSTITUTE(TEXT(BE7,"#,##0.00"),"-","△")&amp;"】"))</f>
        <v>【78.43】</v>
      </c>
      <c r="BF6" s="21" t="str">
        <f>IF(BF7="",NA(),BF7)</f>
        <v>-</v>
      </c>
      <c r="BG6" s="21">
        <f t="shared" ref="BG6:BO6" si="7">IF(BG7="",NA(),BG7)</f>
        <v>894.28</v>
      </c>
      <c r="BH6" s="21">
        <f t="shared" si="7"/>
        <v>1118.03</v>
      </c>
      <c r="BI6" s="21">
        <f t="shared" si="7"/>
        <v>772.54</v>
      </c>
      <c r="BJ6" s="21">
        <f t="shared" si="7"/>
        <v>713.24</v>
      </c>
      <c r="BK6" s="21" t="str">
        <f t="shared" si="7"/>
        <v>-</v>
      </c>
      <c r="BL6" s="21">
        <f t="shared" si="7"/>
        <v>1245.0999999999999</v>
      </c>
      <c r="BM6" s="21">
        <f t="shared" si="7"/>
        <v>1108.8</v>
      </c>
      <c r="BN6" s="21">
        <f t="shared" si="7"/>
        <v>1194.56</v>
      </c>
      <c r="BO6" s="21">
        <f t="shared" si="7"/>
        <v>1174.6099999999999</v>
      </c>
      <c r="BP6" s="20" t="str">
        <f>IF(BP7="","",IF(BP7="-","【-】","【"&amp;SUBSTITUTE(TEXT(BP7,"#,##0.00"),"-","△")&amp;"】"))</f>
        <v>【630.82】</v>
      </c>
      <c r="BQ6" s="21" t="str">
        <f>IF(BQ7="",NA(),BQ7)</f>
        <v>-</v>
      </c>
      <c r="BR6" s="21">
        <f t="shared" ref="BR6:BZ6" si="8">IF(BR7="",NA(),BR7)</f>
        <v>76.31</v>
      </c>
      <c r="BS6" s="21">
        <f t="shared" si="8"/>
        <v>76.69</v>
      </c>
      <c r="BT6" s="21">
        <f t="shared" si="8"/>
        <v>76.72</v>
      </c>
      <c r="BU6" s="21">
        <f t="shared" si="8"/>
        <v>76.98</v>
      </c>
      <c r="BV6" s="21" t="str">
        <f t="shared" si="8"/>
        <v>-</v>
      </c>
      <c r="BW6" s="21">
        <f t="shared" si="8"/>
        <v>79.77</v>
      </c>
      <c r="BX6" s="21">
        <f t="shared" si="8"/>
        <v>79.63</v>
      </c>
      <c r="BY6" s="21">
        <f t="shared" si="8"/>
        <v>76.78</v>
      </c>
      <c r="BZ6" s="21">
        <f t="shared" si="8"/>
        <v>75.41</v>
      </c>
      <c r="CA6" s="20" t="str">
        <f>IF(CA7="","",IF(CA7="-","【-】","【"&amp;SUBSTITUTE(TEXT(CA7,"#,##0.00"),"-","△")&amp;"】"))</f>
        <v>【97.81】</v>
      </c>
      <c r="CB6" s="21" t="str">
        <f>IF(CB7="",NA(),CB7)</f>
        <v>-</v>
      </c>
      <c r="CC6" s="21">
        <f t="shared" ref="CC6:CK6" si="9">IF(CC7="",NA(),CC7)</f>
        <v>150</v>
      </c>
      <c r="CD6" s="21">
        <f t="shared" si="9"/>
        <v>149.29</v>
      </c>
      <c r="CE6" s="21">
        <f t="shared" si="9"/>
        <v>149.36000000000001</v>
      </c>
      <c r="CF6" s="21">
        <f t="shared" si="9"/>
        <v>148.30000000000001</v>
      </c>
      <c r="CG6" s="21" t="str">
        <f t="shared" si="9"/>
        <v>-</v>
      </c>
      <c r="CH6" s="21">
        <f t="shared" si="9"/>
        <v>214.56</v>
      </c>
      <c r="CI6" s="21">
        <f t="shared" si="9"/>
        <v>213.66</v>
      </c>
      <c r="CJ6" s="21">
        <f t="shared" si="9"/>
        <v>224.31</v>
      </c>
      <c r="CK6" s="21">
        <f t="shared" si="9"/>
        <v>223.48</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49.47</v>
      </c>
      <c r="CT6" s="21">
        <f t="shared" si="10"/>
        <v>48.19</v>
      </c>
      <c r="CU6" s="21">
        <f t="shared" si="10"/>
        <v>47.32</v>
      </c>
      <c r="CV6" s="21">
        <f t="shared" si="10"/>
        <v>48.03</v>
      </c>
      <c r="CW6" s="20" t="str">
        <f>IF(CW7="","",IF(CW7="-","【-】","【"&amp;SUBSTITUTE(TEXT(CW7,"#,##0.00"),"-","△")&amp;"】"))</f>
        <v>【58.94】</v>
      </c>
      <c r="CX6" s="21" t="str">
        <f>IF(CX7="",NA(),CX7)</f>
        <v>-</v>
      </c>
      <c r="CY6" s="21">
        <f t="shared" ref="CY6:DG6" si="11">IF(CY7="",NA(),CY7)</f>
        <v>93.4</v>
      </c>
      <c r="CZ6" s="21">
        <f t="shared" si="11"/>
        <v>93.75</v>
      </c>
      <c r="DA6" s="21">
        <f t="shared" si="11"/>
        <v>93.86</v>
      </c>
      <c r="DB6" s="21">
        <f t="shared" si="11"/>
        <v>94.04</v>
      </c>
      <c r="DC6" s="21" t="str">
        <f t="shared" si="11"/>
        <v>-</v>
      </c>
      <c r="DD6" s="21">
        <f t="shared" si="11"/>
        <v>82.06</v>
      </c>
      <c r="DE6" s="21">
        <f t="shared" si="11"/>
        <v>82.26</v>
      </c>
      <c r="DF6" s="21">
        <f t="shared" si="11"/>
        <v>81.33</v>
      </c>
      <c r="DG6" s="21">
        <f t="shared" si="11"/>
        <v>80.95</v>
      </c>
      <c r="DH6" s="20" t="str">
        <f>IF(DH7="","",IF(DH7="-","【-】","【"&amp;SUBSTITUTE(TEXT(DH7,"#,##0.00"),"-","△")&amp;"】"))</f>
        <v>【95.91】</v>
      </c>
      <c r="DI6" s="21" t="str">
        <f>IF(DI7="",NA(),DI7)</f>
        <v>-</v>
      </c>
      <c r="DJ6" s="21">
        <f t="shared" ref="DJ6:DR6" si="12">IF(DJ7="",NA(),DJ7)</f>
        <v>2.78</v>
      </c>
      <c r="DK6" s="21">
        <f t="shared" si="12"/>
        <v>5.45</v>
      </c>
      <c r="DL6" s="21">
        <f t="shared" si="12"/>
        <v>8.02</v>
      </c>
      <c r="DM6" s="21">
        <f t="shared" si="12"/>
        <v>10.45</v>
      </c>
      <c r="DN6" s="21" t="str">
        <f t="shared" si="12"/>
        <v>-</v>
      </c>
      <c r="DO6" s="21">
        <f t="shared" si="12"/>
        <v>19.93</v>
      </c>
      <c r="DP6" s="21">
        <f t="shared" si="12"/>
        <v>21.94</v>
      </c>
      <c r="DQ6" s="21">
        <f t="shared" si="12"/>
        <v>22.89</v>
      </c>
      <c r="DR6" s="21">
        <f t="shared" si="12"/>
        <v>23.37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0.32</v>
      </c>
      <c r="EL6" s="21">
        <f t="shared" si="14"/>
        <v>0.1</v>
      </c>
      <c r="EM6" s="21">
        <f t="shared" si="14"/>
        <v>0.09</v>
      </c>
      <c r="EN6" s="21">
        <f t="shared" si="14"/>
        <v>0.1</v>
      </c>
      <c r="EO6" s="20" t="str">
        <f>IF(EO7="","",IF(EO7="-","【-】","【"&amp;SUBSTITUTE(TEXT(EO7,"#,##0.00"),"-","△")&amp;"】"))</f>
        <v>【0.22】</v>
      </c>
    </row>
    <row r="7" spans="1:148" s="22" customFormat="1" x14ac:dyDescent="0.2">
      <c r="A7" s="14"/>
      <c r="B7" s="23">
        <v>2023</v>
      </c>
      <c r="C7" s="23">
        <v>192074</v>
      </c>
      <c r="D7" s="23">
        <v>46</v>
      </c>
      <c r="E7" s="23">
        <v>17</v>
      </c>
      <c r="F7" s="23">
        <v>1</v>
      </c>
      <c r="G7" s="23">
        <v>0</v>
      </c>
      <c r="H7" s="23" t="s">
        <v>96</v>
      </c>
      <c r="I7" s="23" t="s">
        <v>97</v>
      </c>
      <c r="J7" s="23" t="s">
        <v>98</v>
      </c>
      <c r="K7" s="23" t="s">
        <v>99</v>
      </c>
      <c r="L7" s="23" t="s">
        <v>100</v>
      </c>
      <c r="M7" s="23" t="s">
        <v>101</v>
      </c>
      <c r="N7" s="24" t="s">
        <v>102</v>
      </c>
      <c r="O7" s="24">
        <v>36.54</v>
      </c>
      <c r="P7" s="24">
        <v>67.97</v>
      </c>
      <c r="Q7" s="24">
        <v>92.41</v>
      </c>
      <c r="R7" s="24">
        <v>2123</v>
      </c>
      <c r="S7" s="24">
        <v>28089</v>
      </c>
      <c r="T7" s="24">
        <v>280.25</v>
      </c>
      <c r="U7" s="24">
        <v>100.23</v>
      </c>
      <c r="V7" s="24">
        <v>19035</v>
      </c>
      <c r="W7" s="24">
        <v>8.57</v>
      </c>
      <c r="X7" s="24">
        <v>2221.12</v>
      </c>
      <c r="Y7" s="24" t="s">
        <v>102</v>
      </c>
      <c r="Z7" s="24">
        <v>98.7</v>
      </c>
      <c r="AA7" s="24">
        <v>99.39</v>
      </c>
      <c r="AB7" s="24">
        <v>98.87</v>
      </c>
      <c r="AC7" s="24">
        <v>100.12</v>
      </c>
      <c r="AD7" s="24" t="s">
        <v>102</v>
      </c>
      <c r="AE7" s="24">
        <v>107.81</v>
      </c>
      <c r="AF7" s="24">
        <v>107.54</v>
      </c>
      <c r="AG7" s="24">
        <v>107.19</v>
      </c>
      <c r="AH7" s="24">
        <v>107.04</v>
      </c>
      <c r="AI7" s="24">
        <v>105.91</v>
      </c>
      <c r="AJ7" s="24" t="s">
        <v>102</v>
      </c>
      <c r="AK7" s="24">
        <v>0</v>
      </c>
      <c r="AL7" s="24">
        <v>0</v>
      </c>
      <c r="AM7" s="24">
        <v>0</v>
      </c>
      <c r="AN7" s="24">
        <v>0</v>
      </c>
      <c r="AO7" s="24" t="s">
        <v>102</v>
      </c>
      <c r="AP7" s="24">
        <v>18.2</v>
      </c>
      <c r="AQ7" s="24">
        <v>19.059999999999999</v>
      </c>
      <c r="AR7" s="24">
        <v>31.07</v>
      </c>
      <c r="AS7" s="24">
        <v>37.43</v>
      </c>
      <c r="AT7" s="24">
        <v>3.03</v>
      </c>
      <c r="AU7" s="24" t="s">
        <v>102</v>
      </c>
      <c r="AV7" s="24">
        <v>37.979999999999997</v>
      </c>
      <c r="AW7" s="24">
        <v>42.74</v>
      </c>
      <c r="AX7" s="24">
        <v>43.98</v>
      </c>
      <c r="AY7" s="24">
        <v>51.32</v>
      </c>
      <c r="AZ7" s="24" t="s">
        <v>102</v>
      </c>
      <c r="BA7" s="24">
        <v>48.56</v>
      </c>
      <c r="BB7" s="24">
        <v>47.58</v>
      </c>
      <c r="BC7" s="24">
        <v>51.09</v>
      </c>
      <c r="BD7" s="24">
        <v>57.42</v>
      </c>
      <c r="BE7" s="24">
        <v>78.430000000000007</v>
      </c>
      <c r="BF7" s="24" t="s">
        <v>102</v>
      </c>
      <c r="BG7" s="24">
        <v>894.28</v>
      </c>
      <c r="BH7" s="24">
        <v>1118.03</v>
      </c>
      <c r="BI7" s="24">
        <v>772.54</v>
      </c>
      <c r="BJ7" s="24">
        <v>713.24</v>
      </c>
      <c r="BK7" s="24" t="s">
        <v>102</v>
      </c>
      <c r="BL7" s="24">
        <v>1245.0999999999999</v>
      </c>
      <c r="BM7" s="24">
        <v>1108.8</v>
      </c>
      <c r="BN7" s="24">
        <v>1194.56</v>
      </c>
      <c r="BO7" s="24">
        <v>1174.6099999999999</v>
      </c>
      <c r="BP7" s="24">
        <v>630.82000000000005</v>
      </c>
      <c r="BQ7" s="24" t="s">
        <v>102</v>
      </c>
      <c r="BR7" s="24">
        <v>76.31</v>
      </c>
      <c r="BS7" s="24">
        <v>76.69</v>
      </c>
      <c r="BT7" s="24">
        <v>76.72</v>
      </c>
      <c r="BU7" s="24">
        <v>76.98</v>
      </c>
      <c r="BV7" s="24" t="s">
        <v>102</v>
      </c>
      <c r="BW7" s="24">
        <v>79.77</v>
      </c>
      <c r="BX7" s="24">
        <v>79.63</v>
      </c>
      <c r="BY7" s="24">
        <v>76.78</v>
      </c>
      <c r="BZ7" s="24">
        <v>75.41</v>
      </c>
      <c r="CA7" s="24">
        <v>97.81</v>
      </c>
      <c r="CB7" s="24" t="s">
        <v>102</v>
      </c>
      <c r="CC7" s="24">
        <v>150</v>
      </c>
      <c r="CD7" s="24">
        <v>149.29</v>
      </c>
      <c r="CE7" s="24">
        <v>149.36000000000001</v>
      </c>
      <c r="CF7" s="24">
        <v>148.30000000000001</v>
      </c>
      <c r="CG7" s="24" t="s">
        <v>102</v>
      </c>
      <c r="CH7" s="24">
        <v>214.56</v>
      </c>
      <c r="CI7" s="24">
        <v>213.66</v>
      </c>
      <c r="CJ7" s="24">
        <v>224.31</v>
      </c>
      <c r="CK7" s="24">
        <v>223.48</v>
      </c>
      <c r="CL7" s="24">
        <v>138.75</v>
      </c>
      <c r="CM7" s="24" t="s">
        <v>102</v>
      </c>
      <c r="CN7" s="24" t="s">
        <v>102</v>
      </c>
      <c r="CO7" s="24" t="s">
        <v>102</v>
      </c>
      <c r="CP7" s="24" t="s">
        <v>102</v>
      </c>
      <c r="CQ7" s="24" t="s">
        <v>102</v>
      </c>
      <c r="CR7" s="24" t="s">
        <v>102</v>
      </c>
      <c r="CS7" s="24">
        <v>49.47</v>
      </c>
      <c r="CT7" s="24">
        <v>48.19</v>
      </c>
      <c r="CU7" s="24">
        <v>47.32</v>
      </c>
      <c r="CV7" s="24">
        <v>48.03</v>
      </c>
      <c r="CW7" s="24">
        <v>58.94</v>
      </c>
      <c r="CX7" s="24" t="s">
        <v>102</v>
      </c>
      <c r="CY7" s="24">
        <v>93.4</v>
      </c>
      <c r="CZ7" s="24">
        <v>93.75</v>
      </c>
      <c r="DA7" s="24">
        <v>93.86</v>
      </c>
      <c r="DB7" s="24">
        <v>94.04</v>
      </c>
      <c r="DC7" s="24" t="s">
        <v>102</v>
      </c>
      <c r="DD7" s="24">
        <v>82.06</v>
      </c>
      <c r="DE7" s="24">
        <v>82.26</v>
      </c>
      <c r="DF7" s="24">
        <v>81.33</v>
      </c>
      <c r="DG7" s="24">
        <v>80.95</v>
      </c>
      <c r="DH7" s="24">
        <v>95.91</v>
      </c>
      <c r="DI7" s="24" t="s">
        <v>102</v>
      </c>
      <c r="DJ7" s="24">
        <v>2.78</v>
      </c>
      <c r="DK7" s="24">
        <v>5.45</v>
      </c>
      <c r="DL7" s="24">
        <v>8.02</v>
      </c>
      <c r="DM7" s="24">
        <v>10.45</v>
      </c>
      <c r="DN7" s="24" t="s">
        <v>102</v>
      </c>
      <c r="DO7" s="24">
        <v>19.93</v>
      </c>
      <c r="DP7" s="24">
        <v>21.94</v>
      </c>
      <c r="DQ7" s="24">
        <v>22.89</v>
      </c>
      <c r="DR7" s="24">
        <v>23.37</v>
      </c>
      <c r="DS7" s="24">
        <v>41.09</v>
      </c>
      <c r="DT7" s="24" t="s">
        <v>102</v>
      </c>
      <c r="DU7" s="24">
        <v>0</v>
      </c>
      <c r="DV7" s="24">
        <v>0</v>
      </c>
      <c r="DW7" s="24">
        <v>0</v>
      </c>
      <c r="DX7" s="24">
        <v>0</v>
      </c>
      <c r="DY7" s="24" t="s">
        <v>102</v>
      </c>
      <c r="DZ7" s="24">
        <v>0</v>
      </c>
      <c r="EA7" s="24">
        <v>0</v>
      </c>
      <c r="EB7" s="24">
        <v>0</v>
      </c>
      <c r="EC7" s="24">
        <v>0</v>
      </c>
      <c r="ED7" s="24">
        <v>8.68</v>
      </c>
      <c r="EE7" s="24" t="s">
        <v>102</v>
      </c>
      <c r="EF7" s="24">
        <v>0</v>
      </c>
      <c r="EG7" s="24">
        <v>0</v>
      </c>
      <c r="EH7" s="24">
        <v>0</v>
      </c>
      <c r="EI7" s="24">
        <v>0</v>
      </c>
      <c r="EJ7" s="24" t="s">
        <v>102</v>
      </c>
      <c r="EK7" s="24">
        <v>0.32</v>
      </c>
      <c r="EL7" s="24">
        <v>0.1</v>
      </c>
      <c r="EM7" s="24">
        <v>0.09</v>
      </c>
      <c r="EN7" s="24">
        <v>0.1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DATEVALUE($B7-C11&amp;"/1/"&amp;C12)</f>
        <v>37257</v>
      </c>
      <c r="D10" s="27">
        <f>DATEVALUE($B7-D11&amp;"/1/"&amp;D12)</f>
        <v>37623</v>
      </c>
      <c r="E10" s="27">
        <f>DATEVALUE($B7-E11&amp;"/1/"&amp;E12)</f>
        <v>37989</v>
      </c>
      <c r="F10" s="27">
        <f>DATEVALUE($B7-F11&amp;"/1/"&amp;F12)</f>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2025-02-04T08:46:21Z</cp:lastPrinted>
  <dcterms:created xsi:type="dcterms:W3CDTF">2024-12-19T01:15:22Z</dcterms:created>
  <dcterms:modified xsi:type="dcterms:W3CDTF">2025-02-19T00:33:58Z</dcterms:modified>
  <cp:category/>
</cp:coreProperties>
</file>