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6（R5）経営比較分析表\"/>
    </mc:Choice>
  </mc:AlternateContent>
  <xr:revisionPtr revIDLastSave="0" documentId="8_{BCA498D4-E913-40BF-80A5-313B1489EDF2}" xr6:coauthVersionLast="36" xr6:coauthVersionMax="36" xr10:uidLastSave="{00000000-0000-0000-0000-000000000000}"/>
  <workbookProtection workbookAlgorithmName="SHA-512" workbookHashValue="khRDs+VqtHiNCQe/UFh7IWGgEd1jU4MTPEefB86+lXwIvYJAyII6F6fJdWGDHdA63U0QNF22rEF85kgSuzp3+A==" workbookSaltValue="nTOqsfgXaHxRg/30+BzZ+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BB10" i="4"/>
  <c r="AT10" i="4"/>
  <c r="BB8" i="4"/>
  <c r="AT8" i="4"/>
  <c r="AL8" i="4"/>
  <c r="AD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<sst xmlns="http://schemas.openxmlformats.org/spreadsheetml/2006/main" count="228" uniqueCount="112">
  <si>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</si>
  <si>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</si>
  <si>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</si>
  <si>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</si>
  <si>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</si>
  <si>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</si>
  <si>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</si>
  <si>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</si>
  <si>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</si>
  <si>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</si>
  <si>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</si>
  <si>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</si>
  <si>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</si>
  <si>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</si>
  <si>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</si>
  <si>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</si>
  <si>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</si>
  <si>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</si>
  <si>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</si>
  <si>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</si>
  <si>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</si>
  <si>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</si>
  <si>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</si>
  <si>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</si>
  <si>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</si>
  <si>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</si>
  <si>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</si>
  <si>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</si>
  <si>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</si>
  <si>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</si>
  <si>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</si>
  <si>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</si>
  <si>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</si>
  <si>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</si>
  <si>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</si>
  <si>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</si>
  <si>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</si>
  <si>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</si>
  <si>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</si>
  <si>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</si>
  <si>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</si>
  <si>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</si>
  <si>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</si>
  <si>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</si>
  <si>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</si>
  <si>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</si>
  <si>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</si>
  <si>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</si>
  <si>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</si>
  <si>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</si>
  <si>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</si>
  <si>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</si>
  <si>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</si>
  <si>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</si>
  <si>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</si>
  <si>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</si>
  <si>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</si>
  <si>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</si>
  <si>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</si>
  <si>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</si>
  <si>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</si>
  <si>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</si>
  <si>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</si>
  <si>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</si>
  <si>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</si>
  <si>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</si>
  <si>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</si>
  <si>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</si>
  <si>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</si>
  <si>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</si>
  <si>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</si>
  <si>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</si>
  <si>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</si>
  <si>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</si>
  <si>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</si>
  <si>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</si>
  <si>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</si>
  <si>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</si>
  <si>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</si>
  <si>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</si>
  <si>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</si>
  <si>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</si>
  <si>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</si>
  <si>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</si>
  <si>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</si>
  <si>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</si>
  <si>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</si>
  <si>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</si>
  <si>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</si>
  <si>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</si>
  <si>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</si>
  <si>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</si>
  <si>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</si>
  <si>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</si>
  <si>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</si>
  <si>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</si>
  <si>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</si>
  <si>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</si>
  <si>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</si>
  <si>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</si>
  <si>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</si>
  <si>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</si>
  <si>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</si>
  <si>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</si>
  <si>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</si>
  <si>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</si>
  <si>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</si>
  <si>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</si>
  <si>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</si>
  <si>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累積欠損金比率は0％であり、経常収支比率が100％を超えていることから、例年健全経営ができていると言えるが、類似団体と比較すると低く、さらなる経営改善が必要と判断される。
　流動比率は100％を超えており、当面の資金は確保できているが、一般的に適正と言われている200％には到達できていない。
　また、企業債残高対給水収益比率及び給水原価が高く、料金回収率が低いことから、給水に係る費用が給水収益以外の収入で賄われていると言えるため、今後料金の見直しが必要である。
　施設利用率の高さから、施設の遊休状態は少ないと判断できる。有収率は、漏水調査・老朽管更新等の対策を講じているが、類似団体と比較しても低い値であり、供給する水量が収益に結びついていない状況である。</t>
    <phoneticPr fontId="4"/>
  </si>
  <si>
    <t>　管路経年化率、有形固定資産減価償却率が共に増加していることから、法定耐用年数に近く更新の対象となる資産が増加していると判断されるため、計画的に更新をしていく必要がある。
　管路更新率の令和5年度数値が未記載となっているが、実際は「0.9％」であり、類似団体と比較しても若干高く、計画的に更新が図られていると言えるが、財政状況や管路の現状を考慮し、更新の見直しについて検討する。</t>
    <rPh sb="87" eb="92">
      <t>カンロコウシンリツ</t>
    </rPh>
    <rPh sb="93" eb="95">
      <t>レイワ</t>
    </rPh>
    <rPh sb="96" eb="100">
      <t>ネンドスウチ</t>
    </rPh>
    <rPh sb="101" eb="104">
      <t>ミキサイ</t>
    </rPh>
    <rPh sb="112" eb="114">
      <t>ジッサイ</t>
    </rPh>
    <rPh sb="125" eb="129">
      <t>ルイジダンタイ</t>
    </rPh>
    <rPh sb="130" eb="132">
      <t>ヒカク</t>
    </rPh>
    <rPh sb="135" eb="137">
      <t>ジャッカン</t>
    </rPh>
    <rPh sb="137" eb="138">
      <t>タカ</t>
    </rPh>
    <rPh sb="140" eb="143">
      <t>ケイカクテキ</t>
    </rPh>
    <rPh sb="144" eb="146">
      <t>コウシン</t>
    </rPh>
    <rPh sb="147" eb="148">
      <t>ハカ</t>
    </rPh>
    <rPh sb="154" eb="155">
      <t>イ</t>
    </rPh>
    <rPh sb="159" eb="163">
      <t>ザイセイジョウキョウ</t>
    </rPh>
    <rPh sb="164" eb="166">
      <t>カンロ</t>
    </rPh>
    <rPh sb="167" eb="169">
      <t>ゲンジョウ</t>
    </rPh>
    <rPh sb="170" eb="172">
      <t>コウリョ</t>
    </rPh>
    <rPh sb="174" eb="176">
      <t>コウシン</t>
    </rPh>
    <rPh sb="177" eb="179">
      <t>ミナオ</t>
    </rPh>
    <rPh sb="184" eb="186">
      <t>ケントウ</t>
    </rPh>
    <phoneticPr fontId="4"/>
  </si>
  <si>
    <t>　給水に係る費用が給水収益以外の収入で賄われている。有収率は低く、供給している水量が収入に結びついていない。また、老朽管更新及び有収率向上目的として平成24年度より実施している管路耐震化事業や、配水池の築造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rPh sb="82" eb="84">
      <t>ジッシ</t>
    </rPh>
    <rPh sb="97" eb="100">
      <t>ハイスイチ</t>
    </rPh>
    <rPh sb="101" eb="103">
      <t>チクゾウ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</si>
</sst>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1.1299999999999999</c:v>
                </c:pt>
                <c:pt idx="1">
                  <c:v>1.06</c:v>
                </c:pt>
                <c:pt idx="2">
                  <c:v>1.22</c:v>
                </c:pt>
                <c:pt idx="3">
                  <c:v>1.2</c:v>
                </c:pt>
                <c:pt idx="4" formatCode="#,##0.00;&quot;△&quot;#,##0.00">
                  <c:v>0</c:v>
                </c:pt>
              </c:numCache>
            </c:numRef>
          </c:val>
          <c:extLst>
            <c:ext xmlns:c16="http://schemas.microsoft.com/office/drawing/2014/chart" uri="{C3380CC4-5D6E-409C-BE32-E72D297353CC}">
              <c16:uniqueId val="{00000000-64D8-40B8-AAAC-8A1524751E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4D8-40B8-AAAC-8A1524751E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79.69</c:v>
                </c:pt>
                <c:pt idx="1">
                  <c:v>79.510000000000005</c:v>
                </c:pt>
                <c:pt idx="2">
                  <c:v>79.489999999999995</c:v>
                </c:pt>
                <c:pt idx="3">
                  <c:v>83.36</c:v>
                </c:pt>
                <c:pt idx="4">
                  <c:v>81.2</c:v>
                </c:pt>
              </c:numCache>
            </c:numRef>
          </c:val>
          <c:extLst>
            <c:ext xmlns:c16="http://schemas.microsoft.com/office/drawing/2014/chart" uri="{C3380CC4-5D6E-409C-BE32-E72D297353CC}">
              <c16:uniqueId val="{00000000-08C4-468F-9068-DE23A5E1E1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08C4-468F-9068-DE23A5E1E1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63.5</c:v>
                </c:pt>
                <c:pt idx="1">
                  <c:v>65.09</c:v>
                </c:pt>
                <c:pt idx="2">
                  <c:v>65.25</c:v>
                </c:pt>
                <c:pt idx="3">
                  <c:v>62.12</c:v>
                </c:pt>
                <c:pt idx="4">
                  <c:v>63.97</c:v>
                </c:pt>
              </c:numCache>
            </c:numRef>
          </c:val>
          <c:extLst>
            <c:ext xmlns:c16="http://schemas.microsoft.com/office/drawing/2014/chart" uri="{C3380CC4-5D6E-409C-BE32-E72D297353CC}">
              <c16:uniqueId val="{00000000-1239-464D-B6F1-513BAD6F6B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239-464D-B6F1-513BAD6F6B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100.72</c:v>
                </c:pt>
                <c:pt idx="1">
                  <c:v>100.32</c:v>
                </c:pt>
                <c:pt idx="2">
                  <c:v>100.25</c:v>
                </c:pt>
                <c:pt idx="3">
                  <c:v>100.12</c:v>
                </c:pt>
                <c:pt idx="4">
                  <c:v>100.07</c:v>
                </c:pt>
              </c:numCache>
            </c:numRef>
          </c:val>
          <c:extLst>
            <c:ext xmlns:c16="http://schemas.microsoft.com/office/drawing/2014/chart" uri="{C3380CC4-5D6E-409C-BE32-E72D297353CC}">
              <c16:uniqueId val="{00000000-01F6-4C85-B143-EF9D9B7B75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1F6-4C85-B143-EF9D9B7B75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50.01</c:v>
                </c:pt>
                <c:pt idx="1">
                  <c:v>51.13</c:v>
                </c:pt>
                <c:pt idx="2">
                  <c:v>51.92</c:v>
                </c:pt>
                <c:pt idx="3">
                  <c:v>52.94</c:v>
                </c:pt>
                <c:pt idx="4">
                  <c:v>53.25</c:v>
                </c:pt>
              </c:numCache>
            </c:numRef>
          </c:val>
          <c:extLst>
            <c:ext xmlns:c16="http://schemas.microsoft.com/office/drawing/2014/chart" uri="{C3380CC4-5D6E-409C-BE32-E72D297353CC}">
              <c16:uniqueId val="{00000000-C8BB-4E5E-88F3-F8139FBC29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8BB-4E5E-88F3-F8139FBC29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18.84</c:v>
                </c:pt>
                <c:pt idx="1">
                  <c:v>20.78</c:v>
                </c:pt>
                <c:pt idx="2">
                  <c:v>20.57</c:v>
                </c:pt>
                <c:pt idx="3">
                  <c:v>23.14</c:v>
                </c:pt>
                <c:pt idx="4">
                  <c:v>28.15</c:v>
                </c:pt>
              </c:numCache>
            </c:numRef>
          </c:val>
          <c:extLst>
            <c:ext xmlns:c16="http://schemas.microsoft.com/office/drawing/2014/chart" uri="{C3380CC4-5D6E-409C-BE32-E72D297353CC}">
              <c16:uniqueId val="{00000000-82D4-4AB5-805A-92541FD71F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2D4-4AB5-805A-92541FD71F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4-4D41-BC3B-25112D1D85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564-4D41-BC3B-25112D1D85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152.37</c:v>
                </c:pt>
                <c:pt idx="1">
                  <c:v>160.51</c:v>
                </c:pt>
                <c:pt idx="2">
                  <c:v>138.78</c:v>
                </c:pt>
                <c:pt idx="3">
                  <c:v>131.52000000000001</c:v>
                </c:pt>
                <c:pt idx="4">
                  <c:v>125.37</c:v>
                </c:pt>
              </c:numCache>
            </c:numRef>
          </c:val>
          <c:extLst>
            <c:ext xmlns:c16="http://schemas.microsoft.com/office/drawing/2014/chart" uri="{C3380CC4-5D6E-409C-BE32-E72D297353CC}">
              <c16:uniqueId val="{00000000-50A5-4974-8B03-D78D7A368B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0A5-4974-8B03-D78D7A368B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499.2</c:v>
                </c:pt>
                <c:pt idx="1">
                  <c:v>484.27</c:v>
                </c:pt>
                <c:pt idx="2">
                  <c:v>468.65</c:v>
                </c:pt>
                <c:pt idx="3">
                  <c:v>469.34</c:v>
                </c:pt>
                <c:pt idx="4">
                  <c:v>460.24</c:v>
                </c:pt>
              </c:numCache>
            </c:numRef>
          </c:val>
          <c:extLst>
            <c:ext xmlns:c16="http://schemas.microsoft.com/office/drawing/2014/chart" uri="{C3380CC4-5D6E-409C-BE32-E72D297353CC}">
              <c16:uniqueId val="{00000000-711F-4876-A218-787C803CEC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11F-4876-A218-787C803CEC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71.87</c:v>
                </c:pt>
                <c:pt idx="1">
                  <c:v>75.92</c:v>
                </c:pt>
                <c:pt idx="2">
                  <c:v>75.47</c:v>
                </c:pt>
                <c:pt idx="3">
                  <c:v>75.47</c:v>
                </c:pt>
                <c:pt idx="4">
                  <c:v>76.59</c:v>
                </c:pt>
              </c:numCache>
            </c:numRef>
          </c:val>
          <c:extLst>
            <c:ext xmlns:c16="http://schemas.microsoft.com/office/drawing/2014/chart" uri="{C3380CC4-5D6E-409C-BE32-E72D297353CC}">
              <c16:uniqueId val="{00000000-26FB-49BF-B1D0-D68299AD3A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6FB-49BF-B1D0-D68299AD3A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234.89</c:v>
                </c:pt>
                <c:pt idx="1">
                  <c:v>220.29</c:v>
                </c:pt>
                <c:pt idx="2">
                  <c:v>223.47</c:v>
                </c:pt>
                <c:pt idx="3">
                  <c:v>225.62</c:v>
                </c:pt>
                <c:pt idx="4">
                  <c:v>224.38</c:v>
                </c:pt>
              </c:numCache>
            </c:numRef>
          </c:val>
          <c:extLst>
            <c:ext xmlns:c16="http://schemas.microsoft.com/office/drawing/2014/chart" uri="{C3380CC4-5D6E-409C-BE32-E72D297353CC}">
              <c16:uniqueId val="{00000000-9879-49E8-8A8C-231F266741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879-49E8-8A8C-231F266741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韮崎市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28089</v>
      </c>
      <c r="AM8" s="58"/>
      <c r="AN8" s="58"/>
      <c r="AO8" s="58"/>
      <c r="AP8" s="58"/>
      <c r="AQ8" s="58"/>
      <c r="AR8" s="58"/>
      <c r="AS8" s="58"/>
      <c r="AT8" s="55">
        <f>データ!$S$6</f>
        <v>143.69</v>
      </c>
      <c r="AU8" s="56"/>
      <c r="AV8" s="56"/>
      <c r="AW8" s="56"/>
      <c r="AX8" s="56"/>
      <c r="AY8" s="56"/>
      <c r="AZ8" s="56"/>
      <c r="BA8" s="56"/>
      <c r="BB8" s="45">
        <f>データ!$T$6</f>
        <v>195.48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55.12</v>
      </c>
      <c r="J10" s="56"/>
      <c r="K10" s="56"/>
      <c r="L10" s="56"/>
      <c r="M10" s="56"/>
      <c r="N10" s="56"/>
      <c r="O10" s="57"/>
      <c r="P10" s="45">
        <f>データ!$P$6</f>
        <v>89.03</v>
      </c>
      <c r="Q10" s="45"/>
      <c r="R10" s="45"/>
      <c r="S10" s="45"/>
      <c r="T10" s="45"/>
      <c r="U10" s="45"/>
      <c r="V10" s="45"/>
      <c r="W10" s="58">
        <f>データ!$Q$6</f>
        <v>2816</v>
      </c>
      <c r="X10" s="58"/>
      <c r="Y10" s="58"/>
      <c r="Z10" s="58"/>
      <c r="AA10" s="58"/>
      <c r="AB10" s="58"/>
      <c r="AC10" s="58"/>
      <c r="AD10" s="2"/>
      <c r="AE10" s="2"/>
      <c r="AF10" s="2"/>
      <c r="AG10" s="2"/>
      <c r="AH10" s="2"/>
      <c r="AI10" s="2"/>
      <c r="AJ10" s="2"/>
      <c r="AK10" s="2"/>
      <c r="AL10" s="58">
        <f>データ!$U$6</f>
        <v>24916</v>
      </c>
      <c r="AM10" s="58"/>
      <c r="AN10" s="58"/>
      <c r="AO10" s="58"/>
      <c r="AP10" s="58"/>
      <c r="AQ10" s="58"/>
      <c r="AR10" s="58"/>
      <c r="AS10" s="58"/>
      <c r="AT10" s="55">
        <f>データ!$V$6</f>
        <v>15.71</v>
      </c>
      <c r="AU10" s="56"/>
      <c r="AV10" s="56"/>
      <c r="AW10" s="56"/>
      <c r="AX10" s="56"/>
      <c r="AY10" s="56"/>
      <c r="AZ10" s="56"/>
      <c r="BA10" s="56"/>
      <c r="BB10" s="45">
        <f>データ!$W$6</f>
        <v>1586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GrCUlgxgWhF4hR8qTX94BWAWkbxtCklXBFSSRy7ghjCZOISTNWLhxeMRFDS36/UaabdIuOGtHuRuJ4+rKSK7A==" saltValue="faUtOeY3dD26JswRihnU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192074</v>
      </c>
      <c r="D6" s="20">
        <f t="shared" si="3"/>
        <v>46</v>
      </c>
      <c r="E6" s="20">
        <f t="shared" si="3"/>
        <v>1</v>
      </c>
      <c r="F6" s="20">
        <f t="shared" si="3"/>
        <v>0</v>
      </c>
      <c r="G6" s="20">
        <f t="shared" si="3"/>
        <v>1</v>
      </c>
      <c r="H6" s="20" t="str">
        <f t="shared" si="3"/>
        <v>山梨県　韮崎市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55.12</v>
      </c>
      <c r="P6" s="21">
        <f t="shared" si="3"/>
        <v>89.03</v>
      </c>
      <c r="Q6" s="21">
        <f t="shared" si="3"/>
        <v>2816</v>
      </c>
      <c r="R6" s="21">
        <f t="shared" si="3"/>
        <v>28089</v>
      </c>
      <c r="S6" s="21">
        <f t="shared" si="3"/>
        <v>143.69</v>
      </c>
      <c r="T6" s="21">
        <f t="shared" si="3"/>
        <v>195.48</v>
      </c>
      <c r="U6" s="21">
        <f t="shared" si="3"/>
        <v>24916</v>
      </c>
      <c r="V6" s="21">
        <f t="shared" si="3"/>
        <v>15.71</v>
      </c>
      <c r="W6" s="21">
        <f t="shared" si="3"/>
        <v>1586</v>
      </c>
      <c r="X6" s="22">
        <f>IF(X7="",NA(),X7)</f>
        <v>100.72</v>
      </c>
      <c r="Y6" s="22">
        <f t="shared" ref="Y6:AG6" si="4">IF(Y7="",NA(),Y7)</f>
        <v>100.32</v>
      </c>
      <c r="Z6" s="22">
        <f t="shared" si="4"/>
        <v>100.25</v>
      </c>
      <c r="AA6" s="22">
        <f t="shared" si="4"/>
        <v>100.12</v>
      </c>
      <c r="AB6" s="22">
        <f t="shared" si="4"/>
        <v>100.07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152.37</v>
      </c>
      <c r="AU6" s="22">
        <f t="shared" ref="AU6:BC6" si="6">IF(AU7="",NA(),AU7)</f>
        <v>160.51</v>
      </c>
      <c r="AV6" s="22">
        <f t="shared" si="6"/>
        <v>138.78</v>
      </c>
      <c r="AW6" s="22">
        <f t="shared" si="6"/>
        <v>131.52000000000001</v>
      </c>
      <c r="AX6" s="22">
        <f t="shared" si="6"/>
        <v>125.37</v>
      </c>
      <c r="AY6" s="22">
        <f t="shared" si="6"/>
        <v>379.08</v>
      </c>
      <c r="AZ6" s="22">
        <f t="shared" si="6"/>
        <v>367.55</v>
      </c>
      <c r="BA6" s="22">
        <f t="shared" si="6"/>
        <v>378.56</v>
      </c>
      <c r="BB6" s="22">
        <f t="shared" si="6"/>
        <v>364.46</v>
      </c>
      <c r="BC6" s="22">
        <f t="shared" si="6"/>
        <v>338.89</v>
      </c>
      <c r="BD6" s="21" t="str">
        <f>IF(BD7="","",IF(BD7="-","【-】","【"&amp;SUBSTITUTE(TEXT(BD7,"#,##0.00"),"-","△")&amp;"】"))</f>
        <v>【243.36】</v>
      </c>
      <c r="BE6" s="22">
        <f>IF(BE7="",NA(),BE7)</f>
        <v>499.2</v>
      </c>
      <c r="BF6" s="22">
        <f t="shared" ref="BF6:BN6" si="7">IF(BF7="",NA(),BF7)</f>
        <v>484.27</v>
      </c>
      <c r="BG6" s="22">
        <f t="shared" si="7"/>
        <v>468.65</v>
      </c>
      <c r="BH6" s="22">
        <f t="shared" si="7"/>
        <v>469.34</v>
      </c>
      <c r="BI6" s="22">
        <f t="shared" si="7"/>
        <v>460.24</v>
      </c>
      <c r="BJ6" s="22">
        <f t="shared" si="7"/>
        <v>398.98</v>
      </c>
      <c r="BK6" s="22">
        <f t="shared" si="7"/>
        <v>418.68</v>
      </c>
      <c r="BL6" s="22">
        <f t="shared" si="7"/>
        <v>395.68</v>
      </c>
      <c r="BM6" s="22">
        <f t="shared" si="7"/>
        <v>403.72</v>
      </c>
      <c r="BN6" s="22">
        <f t="shared" si="7"/>
        <v>400.21</v>
      </c>
      <c r="BO6" s="21" t="str">
        <f>IF(BO7="","",IF(BO7="-","【-】","【"&amp;SUBSTITUTE(TEXT(BO7,"#,##0.00"),"-","△")&amp;"】"))</f>
        <v>【265.93】</v>
      </c>
      <c r="BP6" s="22">
        <f>IF(BP7="",NA(),BP7)</f>
        <v>71.87</v>
      </c>
      <c r="BQ6" s="22">
        <f t="shared" ref="BQ6:BY6" si="8">IF(BQ7="",NA(),BQ7)</f>
        <v>75.92</v>
      </c>
      <c r="BR6" s="22">
        <f t="shared" si="8"/>
        <v>75.47</v>
      </c>
      <c r="BS6" s="22">
        <f t="shared" si="8"/>
        <v>75.47</v>
      </c>
      <c r="BT6" s="22">
        <f t="shared" si="8"/>
        <v>76.59</v>
      </c>
      <c r="BU6" s="22">
        <f t="shared" si="8"/>
        <v>98.64</v>
      </c>
      <c r="BV6" s="22">
        <f t="shared" si="8"/>
        <v>94.78</v>
      </c>
      <c r="BW6" s="22">
        <f t="shared" si="8"/>
        <v>97.59</v>
      </c>
      <c r="BX6" s="22">
        <f t="shared" si="8"/>
        <v>92.17</v>
      </c>
      <c r="BY6" s="22">
        <f t="shared" si="8"/>
        <v>92.83</v>
      </c>
      <c r="BZ6" s="21" t="str">
        <f>IF(BZ7="","",IF(BZ7="-","【-】","【"&amp;SUBSTITUTE(TEXT(BZ7,"#,##0.00"),"-","△")&amp;"】"))</f>
        <v>【97.82】</v>
      </c>
      <c r="CA6" s="22">
        <f>IF(CA7="",NA(),CA7)</f>
        <v>234.89</v>
      </c>
      <c r="CB6" s="22">
        <f t="shared" ref="CB6:CJ6" si="9">IF(CB7="",NA(),CB7)</f>
        <v>220.29</v>
      </c>
      <c r="CC6" s="22">
        <f t="shared" si="9"/>
        <v>223.47</v>
      </c>
      <c r="CD6" s="22">
        <f t="shared" si="9"/>
        <v>225.62</v>
      </c>
      <c r="CE6" s="22">
        <f t="shared" si="9"/>
        <v>224.38</v>
      </c>
      <c r="CF6" s="22">
        <f t="shared" si="9"/>
        <v>178.92</v>
      </c>
      <c r="CG6" s="22">
        <f t="shared" si="9"/>
        <v>181.3</v>
      </c>
      <c r="CH6" s="22">
        <f t="shared" si="9"/>
        <v>181.71</v>
      </c>
      <c r="CI6" s="22">
        <f t="shared" si="9"/>
        <v>188.51</v>
      </c>
      <c r="CJ6" s="22">
        <f t="shared" si="9"/>
        <v>189.43</v>
      </c>
      <c r="CK6" s="21" t="str">
        <f>IF(CK7="","",IF(CK7="-","【-】","【"&amp;SUBSTITUTE(TEXT(CK7,"#,##0.00"),"-","△")&amp;"】"))</f>
        <v>【177.56】</v>
      </c>
      <c r="CL6" s="22">
        <f>IF(CL7="",NA(),CL7)</f>
        <v>79.69</v>
      </c>
      <c r="CM6" s="22">
        <f t="shared" ref="CM6:CU6" si="10">IF(CM7="",NA(),CM7)</f>
        <v>79.510000000000005</v>
      </c>
      <c r="CN6" s="22">
        <f t="shared" si="10"/>
        <v>79.489999999999995</v>
      </c>
      <c r="CO6" s="22">
        <f t="shared" si="10"/>
        <v>83.36</v>
      </c>
      <c r="CP6" s="22">
        <f t="shared" si="10"/>
        <v>81.2</v>
      </c>
      <c r="CQ6" s="22">
        <f t="shared" si="10"/>
        <v>55.14</v>
      </c>
      <c r="CR6" s="22">
        <f t="shared" si="10"/>
        <v>55.89</v>
      </c>
      <c r="CS6" s="22">
        <f t="shared" si="10"/>
        <v>55.72</v>
      </c>
      <c r="CT6" s="22">
        <f t="shared" si="10"/>
        <v>55.31</v>
      </c>
      <c r="CU6" s="22">
        <f t="shared" si="10"/>
        <v>55.14</v>
      </c>
      <c r="CV6" s="21" t="str">
        <f>IF(CV7="","",IF(CV7="-","【-】","【"&amp;SUBSTITUTE(TEXT(CV7,"#,##0.00"),"-","△")&amp;"】"))</f>
        <v>【59.81】</v>
      </c>
      <c r="CW6" s="22">
        <f>IF(CW7="",NA(),CW7)</f>
        <v>63.5</v>
      </c>
      <c r="CX6" s="22">
        <f t="shared" ref="CX6:DF6" si="11">IF(CX7="",NA(),CX7)</f>
        <v>65.09</v>
      </c>
      <c r="CY6" s="22">
        <f t="shared" si="11"/>
        <v>65.25</v>
      </c>
      <c r="CZ6" s="22">
        <f t="shared" si="11"/>
        <v>62.12</v>
      </c>
      <c r="DA6" s="22">
        <f t="shared" si="11"/>
        <v>63.97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50.01</v>
      </c>
      <c r="DI6" s="22">
        <f t="shared" ref="DI6:DQ6" si="12">IF(DI7="",NA(),DI7)</f>
        <v>51.13</v>
      </c>
      <c r="DJ6" s="22">
        <f t="shared" si="12"/>
        <v>51.92</v>
      </c>
      <c r="DK6" s="22">
        <f t="shared" si="12"/>
        <v>52.94</v>
      </c>
      <c r="DL6" s="22">
        <f t="shared" si="12"/>
        <v>53.25</v>
      </c>
      <c r="DM6" s="22">
        <f t="shared" si="12"/>
        <v>49.92</v>
      </c>
      <c r="DN6" s="22">
        <f t="shared" si="12"/>
        <v>50.63</v>
      </c>
      <c r="DO6" s="22">
        <f t="shared" si="12"/>
        <v>51.29</v>
      </c>
      <c r="DP6" s="22">
        <f t="shared" si="12"/>
        <v>52.2</v>
      </c>
      <c r="DQ6" s="22">
        <f t="shared" si="12"/>
        <v>52.7</v>
      </c>
      <c r="DR6" s="21" t="str">
        <f>IF(DR7="","",IF(DR7="-","【-】","【"&amp;SUBSTITUTE(TEXT(DR7,"#,##0.00"),"-","△")&amp;"】"))</f>
        <v>【52.02】</v>
      </c>
      <c r="DS6" s="22">
        <f>IF(DS7="",NA(),DS7)</f>
        <v>18.84</v>
      </c>
      <c r="DT6" s="22">
        <f t="shared" ref="DT6:EB6" si="13">IF(DT7="",NA(),DT7)</f>
        <v>20.78</v>
      </c>
      <c r="DU6" s="22">
        <f t="shared" si="13"/>
        <v>20.57</v>
      </c>
      <c r="DV6" s="22">
        <f t="shared" si="13"/>
        <v>23.14</v>
      </c>
      <c r="DW6" s="22">
        <f t="shared" si="13"/>
        <v>28.15</v>
      </c>
      <c r="DX6" s="22">
        <f t="shared" si="13"/>
        <v>16.88</v>
      </c>
      <c r="DY6" s="22">
        <f t="shared" si="13"/>
        <v>18.28</v>
      </c>
      <c r="DZ6" s="22">
        <f t="shared" si="13"/>
        <v>19.61</v>
      </c>
      <c r="EA6" s="22">
        <f t="shared" si="13"/>
        <v>20.73</v>
      </c>
      <c r="EB6" s="22">
        <f t="shared" si="13"/>
        <v>22.86</v>
      </c>
      <c r="EC6" s="21" t="str">
        <f>IF(EC7="","",IF(EC7="-","【-】","【"&amp;SUBSTITUTE(TEXT(EC7,"#,##0.00"),"-","△")&amp;"】"))</f>
        <v>【25.37】</v>
      </c>
      <c r="ED6" s="22">
        <f>IF(ED7="",NA(),ED7)</f>
        <v>1.1299999999999999</v>
      </c>
      <c r="EE6" s="22">
        <f t="shared" ref="EE6:EM6" si="14">IF(EE7="",NA(),EE7)</f>
        <v>1.06</v>
      </c>
      <c r="EF6" s="22">
        <f t="shared" si="14"/>
        <v>1.22</v>
      </c>
      <c r="EG6" s="22">
        <f t="shared" si="14"/>
        <v>1.2</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192074</v>
      </c>
      <c r="D7" s="24">
        <v>46</v>
      </c>
      <c r="E7" s="24">
        <v>1</v>
      </c>
      <c r="F7" s="24">
        <v>0</v>
      </c>
      <c r="G7" s="24">
        <v>1</v>
      </c>
      <c r="H7" s="24" t="s">
        <v>93</v>
      </c>
      <c r="I7" s="24" t="s">
        <v>94</v>
      </c>
      <c r="J7" s="24" t="s">
        <v>95</v>
      </c>
      <c r="K7" s="24" t="s">
        <v>96</v>
      </c>
      <c r="L7" s="24" t="s">
        <v>97</v>
      </c>
      <c r="M7" s="24" t="s">
        <v>98</v>
      </c>
      <c r="N7" s="25" t="s">
        <v>99</v>
      </c>
      <c r="O7" s="25">
        <v>55.12</v>
      </c>
      <c r="P7" s="25">
        <v>89.03</v>
      </c>
      <c r="Q7" s="25">
        <v>2816</v>
      </c>
      <c r="R7" s="25">
        <v>28089</v>
      </c>
      <c r="S7" s="25">
        <v>143.69</v>
      </c>
      <c r="T7" s="25">
        <v>195.48</v>
      </c>
      <c r="U7" s="25">
        <v>24916</v>
      </c>
      <c r="V7" s="25">
        <v>15.71</v>
      </c>
      <c r="W7" s="25">
        <v>1586</v>
      </c>
      <c r="X7" s="25">
        <v>100.72</v>
      </c>
      <c r="Y7" s="25">
        <v>100.32</v>
      </c>
      <c r="Z7" s="25">
        <v>100.25</v>
      </c>
      <c r="AA7" s="25">
        <v>100.12</v>
      </c>
      <c r="AB7" s="25">
        <v>100.07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152.37</v>
      </c>
      <c r="AU7" s="25">
        <v>160.51</v>
      </c>
      <c r="AV7" s="25">
        <v>138.78</v>
      </c>
      <c r="AW7" s="25">
        <v>131.52000000000001</v>
      </c>
      <c r="AX7" s="25">
        <v>125.37</v>
      </c>
      <c r="AY7" s="25">
        <v>379.08</v>
      </c>
      <c r="AZ7" s="25">
        <v>367.55</v>
      </c>
      <c r="BA7" s="25">
        <v>378.56</v>
      </c>
      <c r="BB7" s="25">
        <v>364.46</v>
      </c>
      <c r="BC7" s="25">
        <v>338.89</v>
      </c>
      <c r="BD7" s="25">
        <v>243.36</v>
      </c>
      <c r="BE7" s="25">
        <v>499.2</v>
      </c>
      <c r="BF7" s="25">
        <v>484.27</v>
      </c>
      <c r="BG7" s="25">
        <v>468.65</v>
      </c>
      <c r="BH7" s="25">
        <v>469.34</v>
      </c>
      <c r="BI7" s="25">
        <v>460.24</v>
      </c>
      <c r="BJ7" s="25">
        <v>398.98</v>
      </c>
      <c r="BK7" s="25">
        <v>418.68</v>
      </c>
      <c r="BL7" s="25">
        <v>395.68</v>
      </c>
      <c r="BM7" s="25">
        <v>403.72</v>
      </c>
      <c r="BN7" s="25">
        <v>400.21</v>
      </c>
      <c r="BO7" s="25">
        <v>265.93</v>
      </c>
      <c r="BP7" s="25">
        <v>71.87</v>
      </c>
      <c r="BQ7" s="25">
        <v>75.92</v>
      </c>
      <c r="BR7" s="25">
        <v>75.47</v>
      </c>
      <c r="BS7" s="25">
        <v>75.47</v>
      </c>
      <c r="BT7" s="25">
        <v>76.59</v>
      </c>
      <c r="BU7" s="25">
        <v>98.64</v>
      </c>
      <c r="BV7" s="25">
        <v>94.78</v>
      </c>
      <c r="BW7" s="25">
        <v>97.59</v>
      </c>
      <c r="BX7" s="25">
        <v>92.17</v>
      </c>
      <c r="BY7" s="25">
        <v>92.83</v>
      </c>
      <c r="BZ7" s="25">
        <v>97.82</v>
      </c>
      <c r="CA7" s="25">
        <v>234.89</v>
      </c>
      <c r="CB7" s="25">
        <v>220.29</v>
      </c>
      <c r="CC7" s="25">
        <v>223.47</v>
      </c>
      <c r="CD7" s="25">
        <v>225.62</v>
      </c>
      <c r="CE7" s="25">
        <v>224.38</v>
      </c>
      <c r="CF7" s="25">
        <v>178.92</v>
      </c>
      <c r="CG7" s="25">
        <v>181.3</v>
      </c>
      <c r="CH7" s="25">
        <v>181.71</v>
      </c>
      <c r="CI7" s="25">
        <v>188.51</v>
      </c>
      <c r="CJ7" s="25">
        <v>189.43</v>
      </c>
      <c r="CK7" s="25">
        <v>177.56</v>
      </c>
      <c r="CL7" s="25">
        <v>79.69</v>
      </c>
      <c r="CM7" s="25">
        <v>79.510000000000005</v>
      </c>
      <c r="CN7" s="25">
        <v>79.489999999999995</v>
      </c>
      <c r="CO7" s="25">
        <v>83.36</v>
      </c>
      <c r="CP7" s="25">
        <v>81.2</v>
      </c>
      <c r="CQ7" s="25">
        <v>55.14</v>
      </c>
      <c r="CR7" s="25">
        <v>55.89</v>
      </c>
      <c r="CS7" s="25">
        <v>55.72</v>
      </c>
      <c r="CT7" s="25">
        <v>55.31</v>
      </c>
      <c r="CU7" s="25">
        <v>55.14</v>
      </c>
      <c r="CV7" s="25">
        <v>59.81</v>
      </c>
      <c r="CW7" s="25">
        <v>63.5</v>
      </c>
      <c r="CX7" s="25">
        <v>65.09</v>
      </c>
      <c r="CY7" s="25">
        <v>65.25</v>
      </c>
      <c r="CZ7" s="25">
        <v>62.12</v>
      </c>
      <c r="DA7" s="25">
        <v>63.97</v>
      </c>
      <c r="DB7" s="25">
        <v>81.39</v>
      </c>
      <c r="DC7" s="25">
        <v>81.27</v>
      </c>
      <c r="DD7" s="25">
        <v>81.260000000000005</v>
      </c>
      <c r="DE7" s="25">
        <v>80.36</v>
      </c>
      <c r="DF7" s="25">
        <v>80.13</v>
      </c>
      <c r="DG7" s="25">
        <v>89.42</v>
      </c>
      <c r="DH7" s="25">
        <v>50.01</v>
      </c>
      <c r="DI7" s="25">
        <v>51.13</v>
      </c>
      <c r="DJ7" s="25">
        <v>51.92</v>
      </c>
      <c r="DK7" s="25">
        <v>52.94</v>
      </c>
      <c r="DL7" s="25">
        <v>53.25</v>
      </c>
      <c r="DM7" s="25">
        <v>49.92</v>
      </c>
      <c r="DN7" s="25">
        <v>50.63</v>
      </c>
      <c r="DO7" s="25">
        <v>51.29</v>
      </c>
      <c r="DP7" s="25">
        <v>52.2</v>
      </c>
      <c r="DQ7" s="25">
        <v>52.7</v>
      </c>
      <c r="DR7" s="25">
        <v>52.02</v>
      </c>
      <c r="DS7" s="25">
        <v>18.84</v>
      </c>
      <c r="DT7" s="25">
        <v>20.78</v>
      </c>
      <c r="DU7" s="25">
        <v>20.57</v>
      </c>
      <c r="DV7" s="25">
        <v>23.14</v>
      </c>
      <c r="DW7" s="25">
        <v>28.15</v>
      </c>
      <c r="DX7" s="25">
        <v>16.88</v>
      </c>
      <c r="DY7" s="25">
        <v>18.28</v>
      </c>
      <c r="DZ7" s="25">
        <v>19.61</v>
      </c>
      <c r="EA7" s="25">
        <v>20.73</v>
      </c>
      <c r="EB7" s="25">
        <v>22.86</v>
      </c>
      <c r="EC7" s="25">
        <v>25.37</v>
      </c>
      <c r="ED7" s="25">
        <v>1.1299999999999999</v>
      </c>
      <c r="EE7" s="25">
        <v>1.06</v>
      </c>
      <c r="EF7" s="25">
        <v>1.22</v>
      </c>
      <c r="EG7" s="25">
        <v>1.2</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高橋由香</cp:lastModifiedBy>
  <cp:lastPrinted>2025-02-04T01:18:33Z</cp:lastPrinted>
  <dcterms:created xsi:type="dcterms:W3CDTF">2025-01-24T06:48:44Z</dcterms:created>
  <dcterms:modified xsi:type="dcterms:W3CDTF">2025-02-04T01:18:48Z</dcterms:modified>
  <cp:category/>
</cp:coreProperties>
</file>