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0229_市町村課\02\決算統計（公営企業）\R6\16★経営比較分析表★\03市町村等→県\03長谷川\03法非適用簡水\05大月市\"/>
    </mc:Choice>
  </mc:AlternateContent>
  <xr:revisionPtr revIDLastSave="0" documentId="13_ncr:1_{EC31021E-E12E-4798-8AF6-430E6765E147}" xr6:coauthVersionLast="47" xr6:coauthVersionMax="47" xr10:uidLastSave="{00000000-0000-0000-0000-000000000000}"/>
  <workbookProtection workbookAlgorithmName="SHA-512" workbookHashValue="7LMj3eL1wewslha6j6f/HKkBfyoTwSAa0O1JbrNHVM0ubaAqf28xourwQm29AoZTViSDQYK4GrfCpo18awwyoA==" workbookSaltValue="GDcAw4K1APRejn/QO5i6tA==" workbookSpinCount="100000" lockStructure="1"/>
  <bookViews>
    <workbookView xWindow="22932" yWindow="-1980" windowWidth="30936" windowHeight="167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O6" i="5"/>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BB10" i="4"/>
  <c r="AT10" i="4"/>
  <c r="AL10" i="4"/>
  <c r="P10" i="4"/>
  <c r="I10" i="4"/>
  <c r="W8" i="4"/>
  <c r="P8" i="4"/>
  <c r="I8" i="4"/>
  <c r="B8" i="4"/>
  <c r="B6"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<sst xmlns="http://schemas.openxmlformats.org/spreadsheetml/2006/main" count="233" uniqueCount="117">
  <si>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</si>
  <si>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</si>
  <si>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</si>
  <si>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</si>
  <si>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</si>
  <si>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</si>
  <si>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</si>
  <si>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</si>
  <si>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</si>
  <si>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</si>
  <si>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</si>
  <si>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</si>
  <si>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</si>
  <si>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</si>
  <si>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</si>
  <si>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</si>
  <si>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</si>
  <si>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</si>
  <si>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</si>
  <si>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</si>
  <si>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</si>
  <si>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</si>
  <si>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</si>
  <si>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</si>
  <si>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</si>
  <si>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</si>
  <si>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</si>
  <si>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</si>
  <si>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</si>
  <si>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</si>
  <si>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</si>
  <si>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</si>
  <si>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</si>
  <si>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</si>
  <si>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</si>
  <si>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</si>
  <si>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</si>
  <si>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</si>
  <si>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</si>
  <si>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</si>
  <si>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</si>
  <si>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</si>
  <si>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</si>
  <si>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</si>
  <si>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</si>
  <si>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</si>
  <si>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</si>
  <si>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</si>
  <si>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</si>
  <si>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</si>
  <si>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</si>
  <si>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</si>
  <si>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</si>
  <si>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</si>
  <si>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</si>
  <si>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</si>
  <si>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</si>
  <si>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</si>
  <si>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</si>
  <si>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</si>
  <si>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</si>
  <si>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</si>
  <si>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</si>
  <si>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</si>
  <si>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</si>
  <si>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</si>
  <si>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</si>
  <si>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</si>
  <si>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</si>
  <si>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</si>
  <si>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</si>
  <si>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</si>
  <si>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</si>
  <si>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</si>
  <si>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</si>
  <si>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</si>
  <si>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</si>
  <si>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</si>
  <si>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</si>
  <si>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</si>
  <si>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</si>
  <si>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</si>
  <si>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</si>
  <si>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</si>
  <si>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</si>
  <si>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</si>
  <si>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</si>
  <si>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</si>
  <si>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</si>
  <si>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</si>
  <si>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</si>
  <si>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</si>
  <si>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</si>
  <si>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</si>
  <si>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</si>
  <si>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</si>
  <si>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大月市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</si>
  <si>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</si>
  <si>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</si>
  <si>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</si>
  <si>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</si>
  <si>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</si>
  <si>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</si>
  <si>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</si>
  <si>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</si>
  <si>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</si>
  <si>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</si>
  <si>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</si>
  <si>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</si>
  <si>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</si>
  <si>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</si>
  <si>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</si>
  <si>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</si>
  <si>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</si>
  <si>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①収益的収支比率は、全国平均及び類似団体平均値を上回っているものの１００％以上を目標とし、更なる経費削減等による費用抑制を図る必要がある。
④企業債残高対給水収益比率は、令和３年度より施設統合による設備更新をおこなっているため、大きく増加している。引き続き設備更新を行うため今後も増加が見込まれる。昨年との比較では、機器の納期の関係で翌年度に工事を繰り越しているため工事費が減り、新規の借入がなかったため減少した。
⑤料金回収率は、光熱費等の費用が減少したため料金回収率の上昇がみられた。
⑥給水原価は、維持管理費の上昇により増加傾向にある。全国平均及び類似団体平均値も同様の傾向がみられるが更なる経費削減や有収率の向上等を図る必要がある。
また設備更新が完了することにより給水原価の減少が見込まれる。
⑦施設利用率は、以前として全国平均及び類似団体平均値を上回っているが、人口等の減少による配水量の低下により減少傾向にある。
⑧有収率は、全国平均及び類似団体平均値と比べ、依然として低い数値であるため、今後も計画的な管路の更新や漏水調査等の実施により、有収率の向上に努める必要がある。</t>
    <rPh sb="149" eb="151">
      <t>サクネン</t>
    </rPh>
    <rPh sb="153" eb="155">
      <t>ヒカク</t>
    </rPh>
    <rPh sb="158" eb="160">
      <t>キキ</t>
    </rPh>
    <rPh sb="161" eb="163">
      <t>ノウキ</t>
    </rPh>
    <rPh sb="164" eb="166">
      <t>カンケイ</t>
    </rPh>
    <rPh sb="167" eb="170">
      <t>ヨクネンド</t>
    </rPh>
    <rPh sb="171" eb="173">
      <t>コウジ</t>
    </rPh>
    <rPh sb="174" eb="175">
      <t>ク</t>
    </rPh>
    <rPh sb="176" eb="177">
      <t>コ</t>
    </rPh>
    <rPh sb="183" eb="186">
      <t>コウジヒ</t>
    </rPh>
    <rPh sb="187" eb="188">
      <t>ヘ</t>
    </rPh>
    <rPh sb="190" eb="192">
      <t>シンキ</t>
    </rPh>
    <rPh sb="193" eb="195">
      <t>カリイレ</t>
    </rPh>
    <rPh sb="202" eb="204">
      <t>ゲンショウ</t>
    </rPh>
    <rPh sb="216" eb="219">
      <t>コウネツヒ</t>
    </rPh>
    <rPh sb="219" eb="220">
      <t>トウ</t>
    </rPh>
    <rPh sb="221" eb="223">
      <t>ヒヨウ</t>
    </rPh>
    <rPh sb="224" eb="226">
      <t>ゲンショウ</t>
    </rPh>
    <rPh sb="252" eb="254">
      <t>イジ</t>
    </rPh>
    <rPh sb="254" eb="257">
      <t>カンリヒ</t>
    </rPh>
    <rPh sb="258" eb="260">
      <t>ジョウショウ</t>
    </rPh>
    <rPh sb="285" eb="287">
      <t>ドウヨウ</t>
    </rPh>
    <rPh sb="288" eb="290">
      <t>ケイコウ</t>
    </rPh>
    <rPh sb="387" eb="389">
      <t>ジンコウ</t>
    </rPh>
    <rPh sb="389" eb="390">
      <t>トウ</t>
    </rPh>
    <rPh sb="391" eb="393">
      <t>ゲンショウ</t>
    </rPh>
    <rPh sb="396" eb="398">
      <t>ハイスイ</t>
    </rPh>
    <rPh sb="398" eb="399">
      <t>リョウ</t>
    </rPh>
    <rPh sb="400" eb="402">
      <t>テイカ</t>
    </rPh>
    <rPh sb="405" eb="407">
      <t>ゲンショウ</t>
    </rPh>
    <rPh sb="407" eb="409">
      <t>ケイコウ</t>
    </rPh>
    <phoneticPr fontId="4"/>
  </si>
  <si>
    <t>③管路更新率については、供用開始から３０年以上経過した未改良の配水管が多く存在し、見えない漏水による有収率の低下が見受けられる。また、水道施設（配水池、ポンプ等）においても耐用年数を超えている施設があり、故障のたびに修理や取替をしている状況である。今後、資産台帳の整備により耐用年数の経過した資産の洗い出しを行い、優先順位をつけ資産の更新を行っていくことが必要である。</t>
    <phoneticPr fontId="4"/>
  </si>
  <si>
    <t>　水道料金収入の基盤となる有収水量は、給水人口の減少や節水意識の向上などから年々減少し、給水収益の増加が見込めないため、一般会計からの繰入金で収入が保たれている状況となっている。施設の老朽化や水源確保も大きな課題となっているため、早急な施設整備を実施するとともに、簡易水道事業全体の財務体質の改善を図り、将来にわたって安定した水道水の供給に資するため、今後の見通し、料金水準の設定、財源の確保など更なる経営改善に向けた取り組みを行うことと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</si>
</sst>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formatCode="#,##0.00;&quot;△&quot;#,##0.00;&quot;-&quot;">
                  <c:v>0.43</c:v>
                </c:pt>
                <c:pt idx="3">
                  <c:v>0</c:v>
                </c:pt>
                <c:pt idx="4">
                  <c:v>0</c:v>
                </c:pt>
              </c:numCache>
            </c:numRef>
          </c:val>
          <c:extLst>
            <c:ext xmlns:c16="http://schemas.microsoft.com/office/drawing/2014/chart" uri="{C3380CC4-5D6E-409C-BE32-E72D297353CC}">
              <c16:uniqueId val="{00000000-2506-41B3-94B7-FAB0C97335F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1.48</c:v>
                </c:pt>
                <c:pt idx="2">
                  <c:v>0.45</c:v>
                </c:pt>
                <c:pt idx="3">
                  <c:v>0.35</c:v>
                </c:pt>
                <c:pt idx="4">
                  <c:v>0.18</c:v>
                </c:pt>
              </c:numCache>
            </c:numRef>
          </c:val>
          <c:smooth val="0"/>
          <c:extLst>
            <c:ext xmlns:c16="http://schemas.microsoft.com/office/drawing/2014/chart" uri="{C3380CC4-5D6E-409C-BE32-E72D297353CC}">
              <c16:uniqueId val="{00000001-2506-41B3-94B7-FAB0C97335F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62.93</c:v>
                </c:pt>
                <c:pt idx="1">
                  <c:v>60.85</c:v>
                </c:pt>
                <c:pt idx="2">
                  <c:v>59.3</c:v>
                </c:pt>
                <c:pt idx="3">
                  <c:v>62.2</c:v>
                </c:pt>
                <c:pt idx="4">
                  <c:v>61.77</c:v>
                </c:pt>
              </c:numCache>
            </c:numRef>
          </c:val>
          <c:extLst>
            <c:ext xmlns:c16="http://schemas.microsoft.com/office/drawing/2014/chart" uri="{C3380CC4-5D6E-409C-BE32-E72D297353CC}">
              <c16:uniqueId val="{00000000-C686-452E-AA85-11710062EA9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c:v>
                </c:pt>
                <c:pt idx="1">
                  <c:v>55.7</c:v>
                </c:pt>
                <c:pt idx="2">
                  <c:v>54.87</c:v>
                </c:pt>
                <c:pt idx="3">
                  <c:v>54.82</c:v>
                </c:pt>
                <c:pt idx="4">
                  <c:v>55</c:v>
                </c:pt>
              </c:numCache>
            </c:numRef>
          </c:val>
          <c:smooth val="0"/>
          <c:extLst>
            <c:ext xmlns:c16="http://schemas.microsoft.com/office/drawing/2014/chart" uri="{C3380CC4-5D6E-409C-BE32-E72D297353CC}">
              <c16:uniqueId val="{00000001-C686-452E-AA85-11710062EA9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67.09</c:v>
                </c:pt>
                <c:pt idx="1">
                  <c:v>70.58</c:v>
                </c:pt>
                <c:pt idx="2">
                  <c:v>69.489999999999995</c:v>
                </c:pt>
                <c:pt idx="3">
                  <c:v>65.58</c:v>
                </c:pt>
                <c:pt idx="4">
                  <c:v>64.569999999999993</c:v>
                </c:pt>
              </c:numCache>
            </c:numRef>
          </c:val>
          <c:extLst>
            <c:ext xmlns:c16="http://schemas.microsoft.com/office/drawing/2014/chart" uri="{C3380CC4-5D6E-409C-BE32-E72D297353CC}">
              <c16:uniqueId val="{00000000-9C7A-45FB-A5A5-ED7DB6706AB2}"/>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74.27</c:v>
                </c:pt>
                <c:pt idx="1">
                  <c:v>71.81</c:v>
                </c:pt>
                <c:pt idx="2">
                  <c:v>71.819999999999993</c:v>
                </c:pt>
                <c:pt idx="3">
                  <c:v>71.010000000000005</c:v>
                </c:pt>
                <c:pt idx="4">
                  <c:v>69.680000000000007</c:v>
                </c:pt>
              </c:numCache>
            </c:numRef>
          </c:val>
          <c:smooth val="0"/>
          <c:extLst>
            <c:ext xmlns:c16="http://schemas.microsoft.com/office/drawing/2014/chart" uri="{C3380CC4-5D6E-409C-BE32-E72D297353CC}">
              <c16:uniqueId val="{00000001-9C7A-45FB-A5A5-ED7DB6706AB2}"/>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87.74</c:v>
                </c:pt>
                <c:pt idx="1">
                  <c:v>81.91</c:v>
                </c:pt>
                <c:pt idx="2">
                  <c:v>86.18</c:v>
                </c:pt>
                <c:pt idx="3">
                  <c:v>92.85</c:v>
                </c:pt>
                <c:pt idx="4">
                  <c:v>94.26</c:v>
                </c:pt>
              </c:numCache>
            </c:numRef>
          </c:val>
          <c:extLst>
            <c:ext xmlns:c16="http://schemas.microsoft.com/office/drawing/2014/chart" uri="{C3380CC4-5D6E-409C-BE32-E72D297353CC}">
              <c16:uniqueId val="{00000000-29A8-4B67-A016-F2EE8F77D99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72.760000000000005</c:v>
                </c:pt>
                <c:pt idx="1">
                  <c:v>82.57</c:v>
                </c:pt>
                <c:pt idx="2">
                  <c:v>81.17</c:v>
                </c:pt>
                <c:pt idx="3">
                  <c:v>76.28</c:v>
                </c:pt>
                <c:pt idx="4">
                  <c:v>78.239999999999995</c:v>
                </c:pt>
              </c:numCache>
            </c:numRef>
          </c:val>
          <c:smooth val="0"/>
          <c:extLst>
            <c:ext xmlns:c16="http://schemas.microsoft.com/office/drawing/2014/chart" uri="{C3380CC4-5D6E-409C-BE32-E72D297353CC}">
              <c16:uniqueId val="{00000001-29A8-4B67-A016-F2EE8F77D99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A3-41FA-8C36-4F185B5F314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A3-41FA-8C36-4F185B5F314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C6-4372-9CCD-1A549225CD87}"/>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C6-4372-9CCD-1A549225CD87}"/>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0C-4F4E-ABB3-88D8B1B0658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0C-4F4E-ABB3-88D8B1B0658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DD-499A-AAF0-DD9A3EE41C76}"/>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DD-499A-AAF0-DD9A3EE41C76}"/>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880.93</c:v>
                </c:pt>
                <c:pt idx="1">
                  <c:v>829.59</c:v>
                </c:pt>
                <c:pt idx="2">
                  <c:v>1117.22</c:v>
                </c:pt>
                <c:pt idx="3">
                  <c:v>1718.49</c:v>
                </c:pt>
                <c:pt idx="4">
                  <c:v>1507.52</c:v>
                </c:pt>
              </c:numCache>
            </c:numRef>
          </c:val>
          <c:extLst>
            <c:ext xmlns:c16="http://schemas.microsoft.com/office/drawing/2014/chart" uri="{C3380CC4-5D6E-409C-BE32-E72D297353CC}">
              <c16:uniqueId val="{00000000-A98B-4203-8DF9-C059F7C62A3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1245.46</c:v>
                </c:pt>
                <c:pt idx="1">
                  <c:v>834.1</c:v>
                </c:pt>
                <c:pt idx="2">
                  <c:v>853.42</c:v>
                </c:pt>
                <c:pt idx="3">
                  <c:v>906.61</c:v>
                </c:pt>
                <c:pt idx="4">
                  <c:v>1008.49</c:v>
                </c:pt>
              </c:numCache>
            </c:numRef>
          </c:val>
          <c:smooth val="0"/>
          <c:extLst>
            <c:ext xmlns:c16="http://schemas.microsoft.com/office/drawing/2014/chart" uri="{C3380CC4-5D6E-409C-BE32-E72D297353CC}">
              <c16:uniqueId val="{00000001-A98B-4203-8DF9-C059F7C62A3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54.34</c:v>
                </c:pt>
                <c:pt idx="1">
                  <c:v>50.26</c:v>
                </c:pt>
                <c:pt idx="2">
                  <c:v>53.62</c:v>
                </c:pt>
                <c:pt idx="3">
                  <c:v>41.17</c:v>
                </c:pt>
                <c:pt idx="4">
                  <c:v>47.54</c:v>
                </c:pt>
              </c:numCache>
            </c:numRef>
          </c:val>
          <c:extLst>
            <c:ext xmlns:c16="http://schemas.microsoft.com/office/drawing/2014/chart" uri="{C3380CC4-5D6E-409C-BE32-E72D297353CC}">
              <c16:uniqueId val="{00000000-EECD-4538-8A15-43469F7BEAD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51.08</c:v>
                </c:pt>
                <c:pt idx="1">
                  <c:v>64.44</c:v>
                </c:pt>
                <c:pt idx="2">
                  <c:v>60.53</c:v>
                </c:pt>
                <c:pt idx="3">
                  <c:v>56.38</c:v>
                </c:pt>
                <c:pt idx="4">
                  <c:v>53.79</c:v>
                </c:pt>
              </c:numCache>
            </c:numRef>
          </c:val>
          <c:smooth val="0"/>
          <c:extLst>
            <c:ext xmlns:c16="http://schemas.microsoft.com/office/drawing/2014/chart" uri="{C3380CC4-5D6E-409C-BE32-E72D297353CC}">
              <c16:uniqueId val="{00000001-EECD-4538-8A15-43469F7BEAD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201</c:v>
                </c:pt>
                <c:pt idx="1">
                  <c:v>220.51</c:v>
                </c:pt>
                <c:pt idx="2">
                  <c:v>211.28</c:v>
                </c:pt>
                <c:pt idx="3">
                  <c:v>227.42</c:v>
                </c:pt>
                <c:pt idx="4">
                  <c:v>239.61</c:v>
                </c:pt>
              </c:numCache>
            </c:numRef>
          </c:val>
          <c:extLst>
            <c:ext xmlns:c16="http://schemas.microsoft.com/office/drawing/2014/chart" uri="{C3380CC4-5D6E-409C-BE32-E72D297353CC}">
              <c16:uniqueId val="{00000000-8478-4EAF-B7DE-84214EEBF08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262.13</c:v>
                </c:pt>
                <c:pt idx="1">
                  <c:v>197.14</c:v>
                </c:pt>
                <c:pt idx="2">
                  <c:v>210.72</c:v>
                </c:pt>
                <c:pt idx="3">
                  <c:v>227.71</c:v>
                </c:pt>
                <c:pt idx="4">
                  <c:v>216.64</c:v>
                </c:pt>
              </c:numCache>
            </c:numRef>
          </c:val>
          <c:smooth val="0"/>
          <c:extLst>
            <c:ext xmlns:c16="http://schemas.microsoft.com/office/drawing/2014/chart" uri="{C3380CC4-5D6E-409C-BE32-E72D297353CC}">
              <c16:uniqueId val="{00000001-8478-4EAF-B7DE-84214EEBF08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1" zoomScaleNormal="10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2">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2">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9" t="str">
        <f>データ!H6</f>
        <v>山梨県　大月市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2"/>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D2</v>
      </c>
      <c r="X8" s="65"/>
      <c r="Y8" s="65"/>
      <c r="Z8" s="65"/>
      <c r="AA8" s="65"/>
      <c r="AB8" s="65"/>
      <c r="AC8" s="65"/>
      <c r="AD8" s="65" t="str">
        <f>データ!$M$6</f>
        <v>非設置</v>
      </c>
      <c r="AE8" s="65"/>
      <c r="AF8" s="65"/>
      <c r="AG8" s="65"/>
      <c r="AH8" s="65"/>
      <c r="AI8" s="65"/>
      <c r="AJ8" s="65"/>
      <c r="AK8" s="2"/>
      <c r="AL8" s="54">
        <f>データ!$R$6</f>
        <v>21742</v>
      </c>
      <c r="AM8" s="54"/>
      <c r="AN8" s="54"/>
      <c r="AO8" s="54"/>
      <c r="AP8" s="54"/>
      <c r="AQ8" s="54"/>
      <c r="AR8" s="54"/>
      <c r="AS8" s="54"/>
      <c r="AT8" s="44">
        <f>データ!$S$6</f>
        <v>280.25</v>
      </c>
      <c r="AU8" s="44"/>
      <c r="AV8" s="44"/>
      <c r="AW8" s="44"/>
      <c r="AX8" s="44"/>
      <c r="AY8" s="44"/>
      <c r="AZ8" s="44"/>
      <c r="BA8" s="44"/>
      <c r="BB8" s="44">
        <f>データ!$T$6</f>
        <v>77.58</v>
      </c>
      <c r="BC8" s="44"/>
      <c r="BD8" s="44"/>
      <c r="BE8" s="44"/>
      <c r="BF8" s="44"/>
      <c r="BG8" s="44"/>
      <c r="BH8" s="44"/>
      <c r="BI8" s="44"/>
      <c r="BJ8" s="3"/>
      <c r="BK8" s="3"/>
      <c r="BL8" s="66" t="s">
        <v>10</v>
      </c>
      <c r="BM8" s="67"/>
      <c r="BN8" s="55" t="s">
        <v>11</v>
      </c>
      <c r="BO8" s="55"/>
      <c r="BP8" s="55"/>
      <c r="BQ8" s="55"/>
      <c r="BR8" s="55"/>
      <c r="BS8" s="55"/>
      <c r="BT8" s="55"/>
      <c r="BU8" s="55"/>
      <c r="BV8" s="55"/>
      <c r="BW8" s="55"/>
      <c r="BX8" s="55"/>
      <c r="BY8" s="56"/>
    </row>
    <row r="9" spans="1:78" ht="18.75" customHeight="1" x14ac:dyDescent="0.2">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2"/>
      <c r="AE9" s="2"/>
      <c r="AF9" s="2"/>
      <c r="AG9" s="2"/>
      <c r="AH9" s="3"/>
      <c r="AI9" s="2"/>
      <c r="AJ9" s="2"/>
      <c r="AK9" s="2"/>
      <c r="AL9" s="57" t="s">
        <v>16</v>
      </c>
      <c r="AM9" s="57"/>
      <c r="AN9" s="57"/>
      <c r="AO9" s="57"/>
      <c r="AP9" s="57"/>
      <c r="AQ9" s="57"/>
      <c r="AR9" s="57"/>
      <c r="AS9" s="57"/>
      <c r="AT9" s="57" t="s">
        <v>17</v>
      </c>
      <c r="AU9" s="57"/>
      <c r="AV9" s="57"/>
      <c r="AW9" s="57"/>
      <c r="AX9" s="57"/>
      <c r="AY9" s="57"/>
      <c r="AZ9" s="57"/>
      <c r="BA9" s="57"/>
      <c r="BB9" s="57" t="s">
        <v>18</v>
      </c>
      <c r="BC9" s="57"/>
      <c r="BD9" s="57"/>
      <c r="BE9" s="57"/>
      <c r="BF9" s="57"/>
      <c r="BG9" s="57"/>
      <c r="BH9" s="57"/>
      <c r="BI9" s="57"/>
      <c r="BJ9" s="3"/>
      <c r="BK9" s="3"/>
      <c r="BL9" s="58" t="s">
        <v>19</v>
      </c>
      <c r="BM9" s="59"/>
      <c r="BN9" s="60" t="s">
        <v>20</v>
      </c>
      <c r="BO9" s="60"/>
      <c r="BP9" s="60"/>
      <c r="BQ9" s="60"/>
      <c r="BR9" s="60"/>
      <c r="BS9" s="60"/>
      <c r="BT9" s="60"/>
      <c r="BU9" s="60"/>
      <c r="BV9" s="60"/>
      <c r="BW9" s="60"/>
      <c r="BX9" s="60"/>
      <c r="BY9" s="61"/>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24.99</v>
      </c>
      <c r="Q10" s="44"/>
      <c r="R10" s="44"/>
      <c r="S10" s="44"/>
      <c r="T10" s="44"/>
      <c r="U10" s="44"/>
      <c r="V10" s="44"/>
      <c r="W10" s="54">
        <f>データ!$Q$6</f>
        <v>2266</v>
      </c>
      <c r="X10" s="54"/>
      <c r="Y10" s="54"/>
      <c r="Z10" s="54"/>
      <c r="AA10" s="54"/>
      <c r="AB10" s="54"/>
      <c r="AC10" s="54"/>
      <c r="AD10" s="2"/>
      <c r="AE10" s="2"/>
      <c r="AF10" s="2"/>
      <c r="AG10" s="2"/>
      <c r="AH10" s="2"/>
      <c r="AI10" s="2"/>
      <c r="AJ10" s="2"/>
      <c r="AK10" s="2"/>
      <c r="AL10" s="54">
        <f>データ!$U$6</f>
        <v>5393</v>
      </c>
      <c r="AM10" s="54"/>
      <c r="AN10" s="54"/>
      <c r="AO10" s="54"/>
      <c r="AP10" s="54"/>
      <c r="AQ10" s="54"/>
      <c r="AR10" s="54"/>
      <c r="AS10" s="54"/>
      <c r="AT10" s="44">
        <f>データ!$V$6</f>
        <v>8.6300000000000008</v>
      </c>
      <c r="AU10" s="44"/>
      <c r="AV10" s="44"/>
      <c r="AW10" s="44"/>
      <c r="AX10" s="44"/>
      <c r="AY10" s="44"/>
      <c r="AZ10" s="44"/>
      <c r="BA10" s="44"/>
      <c r="BB10" s="44">
        <f>データ!$W$6</f>
        <v>624.91</v>
      </c>
      <c r="BC10" s="44"/>
      <c r="BD10" s="44"/>
      <c r="BE10" s="44"/>
      <c r="BF10" s="44"/>
      <c r="BG10" s="44"/>
      <c r="BH10" s="44"/>
      <c r="BI10" s="44"/>
      <c r="BJ10" s="2"/>
      <c r="BK10" s="2"/>
      <c r="BL10" s="45" t="s">
        <v>21</v>
      </c>
      <c r="BM10" s="46"/>
      <c r="BN10" s="47" t="s">
        <v>22</v>
      </c>
      <c r="BO10" s="47"/>
      <c r="BP10" s="47"/>
      <c r="BQ10" s="47"/>
      <c r="BR10" s="47"/>
      <c r="BS10" s="47"/>
      <c r="BT10" s="47"/>
      <c r="BU10" s="47"/>
      <c r="BV10" s="47"/>
      <c r="BW10" s="47"/>
      <c r="BX10" s="47"/>
      <c r="BY10" s="4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23</v>
      </c>
      <c r="BM11" s="49"/>
      <c r="BN11" s="49"/>
      <c r="BO11" s="49"/>
      <c r="BP11" s="49"/>
      <c r="BQ11" s="49"/>
      <c r="BR11" s="49"/>
      <c r="BS11" s="49"/>
      <c r="BT11" s="49"/>
      <c r="BU11" s="49"/>
      <c r="BV11" s="49"/>
      <c r="BW11" s="49"/>
      <c r="BX11" s="49"/>
      <c r="BY11" s="49"/>
      <c r="BZ11" s="4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2">
      <c r="A14" s="2"/>
      <c r="B14" s="51" t="s">
        <v>24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5" t="s">
        <v>25</v>
      </c>
      <c r="BM14" s="36"/>
      <c r="BN14" s="36"/>
      <c r="BO14" s="36"/>
      <c r="BP14" s="36"/>
      <c r="BQ14" s="36"/>
      <c r="BR14" s="36"/>
      <c r="BS14" s="36"/>
      <c r="BT14" s="36"/>
      <c r="BU14" s="36"/>
      <c r="BV14" s="36"/>
      <c r="BW14" s="36"/>
      <c r="BX14" s="36"/>
      <c r="BY14" s="36"/>
      <c r="BZ14" s="37"/>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8"/>
      <c r="BM15" s="39"/>
      <c r="BN15" s="39"/>
      <c r="BO15" s="39"/>
      <c r="BP15" s="39"/>
      <c r="BQ15" s="39"/>
      <c r="BR15" s="39"/>
      <c r="BS15" s="39"/>
      <c r="BT15" s="39"/>
      <c r="BU15" s="39"/>
      <c r="BV15" s="39"/>
      <c r="BW15" s="39"/>
      <c r="BX15" s="39"/>
      <c r="BY15" s="39"/>
      <c r="BZ15" s="4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5" t="s">
        <v>26</v>
      </c>
      <c r="BM45" s="36"/>
      <c r="BN45" s="36"/>
      <c r="BO45" s="36"/>
      <c r="BP45" s="36"/>
      <c r="BQ45" s="36"/>
      <c r="BR45" s="36"/>
      <c r="BS45" s="36"/>
      <c r="BT45" s="36"/>
      <c r="BU45" s="36"/>
      <c r="BV45" s="36"/>
      <c r="BW45" s="36"/>
      <c r="BX45" s="36"/>
      <c r="BY45" s="36"/>
      <c r="BZ45" s="3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8"/>
      <c r="BM46" s="39"/>
      <c r="BN46" s="39"/>
      <c r="BO46" s="39"/>
      <c r="BP46" s="39"/>
      <c r="BQ46" s="39"/>
      <c r="BR46" s="39"/>
      <c r="BS46" s="39"/>
      <c r="BT46" s="39"/>
      <c r="BU46" s="39"/>
      <c r="BV46" s="39"/>
      <c r="BW46" s="39"/>
      <c r="BX46" s="39"/>
      <c r="BY46" s="39"/>
      <c r="BZ46" s="4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29"/>
      <c r="BM60" s="30"/>
      <c r="BN60" s="30"/>
      <c r="BO60" s="30"/>
      <c r="BP60" s="30"/>
      <c r="BQ60" s="30"/>
      <c r="BR60" s="30"/>
      <c r="BS60" s="30"/>
      <c r="BT60" s="30"/>
      <c r="BU60" s="30"/>
      <c r="BV60" s="30"/>
      <c r="BW60" s="30"/>
      <c r="BX60" s="30"/>
      <c r="BY60" s="30"/>
      <c r="BZ60" s="31"/>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5" t="s">
        <v>28</v>
      </c>
      <c r="BM64" s="36"/>
      <c r="BN64" s="36"/>
      <c r="BO64" s="36"/>
      <c r="BP64" s="36"/>
      <c r="BQ64" s="36"/>
      <c r="BR64" s="36"/>
      <c r="BS64" s="36"/>
      <c r="BT64" s="36"/>
      <c r="BU64" s="36"/>
      <c r="BV64" s="36"/>
      <c r="BW64" s="36"/>
      <c r="BX64" s="36"/>
      <c r="BY64" s="36"/>
      <c r="BZ64" s="3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8"/>
      <c r="BM65" s="39"/>
      <c r="BN65" s="39"/>
      <c r="BO65" s="39"/>
      <c r="BP65" s="39"/>
      <c r="BQ65" s="39"/>
      <c r="BR65" s="39"/>
      <c r="BS65" s="39"/>
      <c r="BT65" s="39"/>
      <c r="BU65" s="39"/>
      <c r="BV65" s="39"/>
      <c r="BW65" s="39"/>
      <c r="BX65" s="39"/>
      <c r="BY65" s="39"/>
      <c r="BZ65" s="4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41</v>
      </c>
      <c r="N85" s="13" t="s">
        <v>42</v>
      </c>
      <c r="O85" s="13" t="str">
        <f>データ!EN6</f>
        <v>【0.40】</v>
      </c>
    </row>
  </sheetData>
  <sheetProtection algorithmName="SHA-512" hashValue="GUwef7pQCR/mQamY8vPwSjBom+rEJJmM8RWgyhgZbJ6uk9aI3mYABpaDGGttmC6PligClSocM7tR0eBkaSUr5A==" saltValue="IUQv891K/8uXOMgmcFFot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2">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2023</v>
      </c>
      <c r="C6" s="20">
        <f t="shared" ref="C6:W6" si="3">C7</f>
        <v>192066</v>
      </c>
      <c r="D6" s="20">
        <f t="shared" si="3"/>
        <v>47</v>
      </c>
      <c r="E6" s="20">
        <f t="shared" si="3"/>
        <v>1</v>
      </c>
      <c r="F6" s="20">
        <f t="shared" si="3"/>
        <v>0</v>
      </c>
      <c r="G6" s="20">
        <f t="shared" si="3"/>
        <v>0</v>
      </c>
      <c r="H6" s="20" t="str">
        <f t="shared" si="3"/>
        <v>山梨県　大月市</v>
      </c>
      <c r="I6" s="20" t="str">
        <f t="shared" si="3"/>
        <v>法非適用</v>
      </c>
      <c r="J6" s="20" t="str">
        <f t="shared" si="3"/>
        <v>水道事業</v>
      </c>
      <c r="K6" s="20" t="str">
        <f t="shared" si="3"/>
        <v>簡易水道事業</v>
      </c>
      <c r="L6" s="20" t="str">
        <f t="shared" si="3"/>
        <v>D2</v>
      </c>
      <c r="M6" s="20" t="str">
        <f t="shared" si="3"/>
        <v>非設置</v>
      </c>
      <c r="N6" s="21" t="str">
        <f t="shared" si="3"/>
        <v>-</v>
      </c>
      <c r="O6" s="21" t="str">
        <f t="shared" si="3"/>
        <v>該当数値なし</v>
      </c>
      <c r="P6" s="21">
        <f t="shared" si="3"/>
        <v>24.99</v>
      </c>
      <c r="Q6" s="21">
        <f t="shared" si="3"/>
        <v>2266</v>
      </c>
      <c r="R6" s="21">
        <f t="shared" si="3"/>
        <v>21742</v>
      </c>
      <c r="S6" s="21">
        <f t="shared" si="3"/>
        <v>280.25</v>
      </c>
      <c r="T6" s="21">
        <f t="shared" si="3"/>
        <v>77.58</v>
      </c>
      <c r="U6" s="21">
        <f t="shared" si="3"/>
        <v>5393</v>
      </c>
      <c r="V6" s="21">
        <f t="shared" si="3"/>
        <v>8.6300000000000008</v>
      </c>
      <c r="W6" s="21">
        <f t="shared" si="3"/>
        <v>624.91</v>
      </c>
      <c r="X6" s="22">
        <f>IF(X7="",NA(),X7)</f>
        <v>87.74</v>
      </c>
      <c r="Y6" s="22">
        <f t="shared" ref="Y6:AG6" si="4">IF(Y7="",NA(),Y7)</f>
        <v>81.91</v>
      </c>
      <c r="Z6" s="22">
        <f t="shared" si="4"/>
        <v>86.18</v>
      </c>
      <c r="AA6" s="22">
        <f t="shared" si="4"/>
        <v>92.85</v>
      </c>
      <c r="AB6" s="22">
        <f t="shared" si="4"/>
        <v>94.26</v>
      </c>
      <c r="AC6" s="22">
        <f t="shared" si="4"/>
        <v>72.760000000000005</v>
      </c>
      <c r="AD6" s="22">
        <f t="shared" si="4"/>
        <v>82.57</v>
      </c>
      <c r="AE6" s="22">
        <f t="shared" si="4"/>
        <v>81.17</v>
      </c>
      <c r="AF6" s="22">
        <f t="shared" si="4"/>
        <v>76.28</v>
      </c>
      <c r="AG6" s="22">
        <f t="shared" si="4"/>
        <v>78.239999999999995</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880.93</v>
      </c>
      <c r="BF6" s="22">
        <f t="shared" ref="BF6:BN6" si="7">IF(BF7="",NA(),BF7)</f>
        <v>829.59</v>
      </c>
      <c r="BG6" s="22">
        <f t="shared" si="7"/>
        <v>1117.22</v>
      </c>
      <c r="BH6" s="22">
        <f t="shared" si="7"/>
        <v>1718.49</v>
      </c>
      <c r="BI6" s="22">
        <f t="shared" si="7"/>
        <v>1507.52</v>
      </c>
      <c r="BJ6" s="22">
        <f t="shared" si="7"/>
        <v>1245.46</v>
      </c>
      <c r="BK6" s="22">
        <f t="shared" si="7"/>
        <v>834.1</v>
      </c>
      <c r="BL6" s="22">
        <f t="shared" si="7"/>
        <v>853.42</v>
      </c>
      <c r="BM6" s="22">
        <f t="shared" si="7"/>
        <v>906.61</v>
      </c>
      <c r="BN6" s="22">
        <f t="shared" si="7"/>
        <v>1008.49</v>
      </c>
      <c r="BO6" s="21" t="str">
        <f>IF(BO7="","",IF(BO7="-","【-】","【"&amp;SUBSTITUTE(TEXT(BO7,"#,##0.00"),"-","△")&amp;"】"))</f>
        <v>【1,045.20】</v>
      </c>
      <c r="BP6" s="22">
        <f>IF(BP7="",NA(),BP7)</f>
        <v>54.34</v>
      </c>
      <c r="BQ6" s="22">
        <f t="shared" ref="BQ6:BY6" si="8">IF(BQ7="",NA(),BQ7)</f>
        <v>50.26</v>
      </c>
      <c r="BR6" s="22">
        <f t="shared" si="8"/>
        <v>53.62</v>
      </c>
      <c r="BS6" s="22">
        <f t="shared" si="8"/>
        <v>41.17</v>
      </c>
      <c r="BT6" s="22">
        <f t="shared" si="8"/>
        <v>47.54</v>
      </c>
      <c r="BU6" s="22">
        <f t="shared" si="8"/>
        <v>51.08</v>
      </c>
      <c r="BV6" s="22">
        <f t="shared" si="8"/>
        <v>64.44</v>
      </c>
      <c r="BW6" s="22">
        <f t="shared" si="8"/>
        <v>60.53</v>
      </c>
      <c r="BX6" s="22">
        <f t="shared" si="8"/>
        <v>56.38</v>
      </c>
      <c r="BY6" s="22">
        <f t="shared" si="8"/>
        <v>53.79</v>
      </c>
      <c r="BZ6" s="21" t="str">
        <f>IF(BZ7="","",IF(BZ7="-","【-】","【"&amp;SUBSTITUTE(TEXT(BZ7,"#,##0.00"),"-","△")&amp;"】"))</f>
        <v>【49.51】</v>
      </c>
      <c r="CA6" s="22">
        <f>IF(CA7="",NA(),CA7)</f>
        <v>201</v>
      </c>
      <c r="CB6" s="22">
        <f t="shared" ref="CB6:CJ6" si="9">IF(CB7="",NA(),CB7)</f>
        <v>220.51</v>
      </c>
      <c r="CC6" s="22">
        <f t="shared" si="9"/>
        <v>211.28</v>
      </c>
      <c r="CD6" s="22">
        <f t="shared" si="9"/>
        <v>227.42</v>
      </c>
      <c r="CE6" s="22">
        <f t="shared" si="9"/>
        <v>239.61</v>
      </c>
      <c r="CF6" s="22">
        <f t="shared" si="9"/>
        <v>262.13</v>
      </c>
      <c r="CG6" s="22">
        <f t="shared" si="9"/>
        <v>197.14</v>
      </c>
      <c r="CH6" s="22">
        <f t="shared" si="9"/>
        <v>210.72</v>
      </c>
      <c r="CI6" s="22">
        <f t="shared" si="9"/>
        <v>227.71</v>
      </c>
      <c r="CJ6" s="22">
        <f t="shared" si="9"/>
        <v>216.64</v>
      </c>
      <c r="CK6" s="21" t="str">
        <f>IF(CK7="","",IF(CK7="-","【-】","【"&amp;SUBSTITUTE(TEXT(CK7,"#,##0.00"),"-","△")&amp;"】"))</f>
        <v>【317.14】</v>
      </c>
      <c r="CL6" s="22">
        <f>IF(CL7="",NA(),CL7)</f>
        <v>62.93</v>
      </c>
      <c r="CM6" s="22">
        <f t="shared" ref="CM6:CU6" si="10">IF(CM7="",NA(),CM7)</f>
        <v>60.85</v>
      </c>
      <c r="CN6" s="22">
        <f t="shared" si="10"/>
        <v>59.3</v>
      </c>
      <c r="CO6" s="22">
        <f t="shared" si="10"/>
        <v>62.2</v>
      </c>
      <c r="CP6" s="22">
        <f t="shared" si="10"/>
        <v>61.77</v>
      </c>
      <c r="CQ6" s="22">
        <f t="shared" si="10"/>
        <v>54.9</v>
      </c>
      <c r="CR6" s="22">
        <f t="shared" si="10"/>
        <v>55.7</v>
      </c>
      <c r="CS6" s="22">
        <f t="shared" si="10"/>
        <v>54.87</v>
      </c>
      <c r="CT6" s="22">
        <f t="shared" si="10"/>
        <v>54.82</v>
      </c>
      <c r="CU6" s="22">
        <f t="shared" si="10"/>
        <v>55</v>
      </c>
      <c r="CV6" s="21" t="str">
        <f>IF(CV7="","",IF(CV7="-","【-】","【"&amp;SUBSTITUTE(TEXT(CV7,"#,##0.00"),"-","△")&amp;"】"))</f>
        <v>【55.00】</v>
      </c>
      <c r="CW6" s="22">
        <f>IF(CW7="",NA(),CW7)</f>
        <v>67.09</v>
      </c>
      <c r="CX6" s="22">
        <f t="shared" ref="CX6:DF6" si="11">IF(CX7="",NA(),CX7)</f>
        <v>70.58</v>
      </c>
      <c r="CY6" s="22">
        <f t="shared" si="11"/>
        <v>69.489999999999995</v>
      </c>
      <c r="CZ6" s="22">
        <f t="shared" si="11"/>
        <v>65.58</v>
      </c>
      <c r="DA6" s="22">
        <f t="shared" si="11"/>
        <v>64.569999999999993</v>
      </c>
      <c r="DB6" s="22">
        <f t="shared" si="11"/>
        <v>74.27</v>
      </c>
      <c r="DC6" s="22">
        <f t="shared" si="11"/>
        <v>71.81</v>
      </c>
      <c r="DD6" s="22">
        <f t="shared" si="11"/>
        <v>71.819999999999993</v>
      </c>
      <c r="DE6" s="22">
        <f t="shared" si="11"/>
        <v>71.010000000000005</v>
      </c>
      <c r="DF6" s="22">
        <f t="shared" si="11"/>
        <v>69.680000000000007</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2">
        <f t="shared" si="14"/>
        <v>0.43</v>
      </c>
      <c r="EG6" s="21">
        <f t="shared" si="14"/>
        <v>0</v>
      </c>
      <c r="EH6" s="21">
        <f t="shared" si="14"/>
        <v>0</v>
      </c>
      <c r="EI6" s="22">
        <f t="shared" si="14"/>
        <v>0.52</v>
      </c>
      <c r="EJ6" s="22">
        <f t="shared" si="14"/>
        <v>1.48</v>
      </c>
      <c r="EK6" s="22">
        <f t="shared" si="14"/>
        <v>0.45</v>
      </c>
      <c r="EL6" s="22">
        <f t="shared" si="14"/>
        <v>0.35</v>
      </c>
      <c r="EM6" s="22">
        <f t="shared" si="14"/>
        <v>0.18</v>
      </c>
      <c r="EN6" s="21" t="str">
        <f>IF(EN7="","",IF(EN7="-","【-】","【"&amp;SUBSTITUTE(TEXT(EN7,"#,##0.00"),"-","△")&amp;"】"))</f>
        <v>【0.40】</v>
      </c>
    </row>
    <row r="7" spans="1:144" s="23" customFormat="1" x14ac:dyDescent="0.2">
      <c r="A7" s="15"/>
      <c r="B7" s="24">
        <v>2023</v>
      </c>
      <c r="C7" s="24">
        <v>192066</v>
      </c>
      <c r="D7" s="24">
        <v>47</v>
      </c>
      <c r="E7" s="24">
        <v>1</v>
      </c>
      <c r="F7" s="24">
        <v>0</v>
      </c>
      <c r="G7" s="24">
        <v>0</v>
      </c>
      <c r="H7" s="24" t="s">
        <v>96</v>
      </c>
      <c r="I7" s="24" t="s">
        <v>97</v>
      </c>
      <c r="J7" s="24" t="s">
        <v>98</v>
      </c>
      <c r="K7" s="24" t="s">
        <v>99</v>
      </c>
      <c r="L7" s="24" t="s">
        <v>100</v>
      </c>
      <c r="M7" s="24" t="s">
        <v>101</v>
      </c>
      <c r="N7" s="25" t="s">
        <v>102</v>
      </c>
      <c r="O7" s="25" t="s">
        <v>103</v>
      </c>
      <c r="P7" s="25">
        <v>24.99</v>
      </c>
      <c r="Q7" s="25">
        <v>2266</v>
      </c>
      <c r="R7" s="25">
        <v>21742</v>
      </c>
      <c r="S7" s="25">
        <v>280.25</v>
      </c>
      <c r="T7" s="25">
        <v>77.58</v>
      </c>
      <c r="U7" s="25">
        <v>5393</v>
      </c>
      <c r="V7" s="25">
        <v>8.6300000000000008</v>
      </c>
      <c r="W7" s="25">
        <v>624.91</v>
      </c>
      <c r="X7" s="25">
        <v>87.74</v>
      </c>
      <c r="Y7" s="25">
        <v>81.91</v>
      </c>
      <c r="Z7" s="25">
        <v>86.18</v>
      </c>
      <c r="AA7" s="25">
        <v>92.85</v>
      </c>
      <c r="AB7" s="25">
        <v>94.26</v>
      </c>
      <c r="AC7" s="25">
        <v>72.760000000000005</v>
      </c>
      <c r="AD7" s="25">
        <v>82.57</v>
      </c>
      <c r="AE7" s="25">
        <v>81.17</v>
      </c>
      <c r="AF7" s="25">
        <v>76.28</v>
      </c>
      <c r="AG7" s="25">
        <v>78.239999999999995</v>
      </c>
      <c r="AH7" s="25">
        <v>76.13</v>
      </c>
      <c r="AI7" s="25"/>
      <c r="AJ7" s="25"/>
      <c r="AK7" s="25"/>
      <c r="AL7" s="25"/>
      <c r="AM7" s="25"/>
      <c r="AN7" s="25"/>
      <c r="AO7" s="25"/>
      <c r="AP7" s="25"/>
      <c r="AQ7" s="25"/>
      <c r="AR7" s="25"/>
      <c r="AS7" s="25"/>
      <c r="AT7" s="25"/>
      <c r="AU7" s="25"/>
      <c r="AV7" s="25"/>
      <c r="AW7" s="25"/>
      <c r="AX7" s="25"/>
      <c r="AY7" s="25"/>
      <c r="AZ7" s="25"/>
      <c r="BA7" s="25"/>
      <c r="BB7" s="25"/>
      <c r="BC7" s="25"/>
      <c r="BD7" s="25"/>
      <c r="BE7" s="25">
        <v>880.93</v>
      </c>
      <c r="BF7" s="25">
        <v>829.59</v>
      </c>
      <c r="BG7" s="25">
        <v>1117.22</v>
      </c>
      <c r="BH7" s="25">
        <v>1718.49</v>
      </c>
      <c r="BI7" s="25">
        <v>1507.52</v>
      </c>
      <c r="BJ7" s="25">
        <v>1245.46</v>
      </c>
      <c r="BK7" s="25">
        <v>834.1</v>
      </c>
      <c r="BL7" s="25">
        <v>853.42</v>
      </c>
      <c r="BM7" s="25">
        <v>906.61</v>
      </c>
      <c r="BN7" s="25">
        <v>1008.49</v>
      </c>
      <c r="BO7" s="25">
        <v>1045.2</v>
      </c>
      <c r="BP7" s="25">
        <v>54.34</v>
      </c>
      <c r="BQ7" s="25">
        <v>50.26</v>
      </c>
      <c r="BR7" s="25">
        <v>53.62</v>
      </c>
      <c r="BS7" s="25">
        <v>41.17</v>
      </c>
      <c r="BT7" s="25">
        <v>47.54</v>
      </c>
      <c r="BU7" s="25">
        <v>51.08</v>
      </c>
      <c r="BV7" s="25">
        <v>64.44</v>
      </c>
      <c r="BW7" s="25">
        <v>60.53</v>
      </c>
      <c r="BX7" s="25">
        <v>56.38</v>
      </c>
      <c r="BY7" s="25">
        <v>53.79</v>
      </c>
      <c r="BZ7" s="25">
        <v>49.51</v>
      </c>
      <c r="CA7" s="25">
        <v>201</v>
      </c>
      <c r="CB7" s="25">
        <v>220.51</v>
      </c>
      <c r="CC7" s="25">
        <v>211.28</v>
      </c>
      <c r="CD7" s="25">
        <v>227.42</v>
      </c>
      <c r="CE7" s="25">
        <v>239.61</v>
      </c>
      <c r="CF7" s="25">
        <v>262.13</v>
      </c>
      <c r="CG7" s="25">
        <v>197.14</v>
      </c>
      <c r="CH7" s="25">
        <v>210.72</v>
      </c>
      <c r="CI7" s="25">
        <v>227.71</v>
      </c>
      <c r="CJ7" s="25">
        <v>216.64</v>
      </c>
      <c r="CK7" s="25">
        <v>317.14</v>
      </c>
      <c r="CL7" s="25">
        <v>62.93</v>
      </c>
      <c r="CM7" s="25">
        <v>60.85</v>
      </c>
      <c r="CN7" s="25">
        <v>59.3</v>
      </c>
      <c r="CO7" s="25">
        <v>62.2</v>
      </c>
      <c r="CP7" s="25">
        <v>61.77</v>
      </c>
      <c r="CQ7" s="25">
        <v>54.9</v>
      </c>
      <c r="CR7" s="25">
        <v>55.7</v>
      </c>
      <c r="CS7" s="25">
        <v>54.87</v>
      </c>
      <c r="CT7" s="25">
        <v>54.82</v>
      </c>
      <c r="CU7" s="25">
        <v>55</v>
      </c>
      <c r="CV7" s="25">
        <v>55</v>
      </c>
      <c r="CW7" s="25">
        <v>67.09</v>
      </c>
      <c r="CX7" s="25">
        <v>70.58</v>
      </c>
      <c r="CY7" s="25">
        <v>69.489999999999995</v>
      </c>
      <c r="CZ7" s="25">
        <v>65.58</v>
      </c>
      <c r="DA7" s="25">
        <v>64.569999999999993</v>
      </c>
      <c r="DB7" s="25">
        <v>74.27</v>
      </c>
      <c r="DC7" s="25">
        <v>71.81</v>
      </c>
      <c r="DD7" s="25">
        <v>71.819999999999993</v>
      </c>
      <c r="DE7" s="25">
        <v>71.010000000000005</v>
      </c>
      <c r="DF7" s="25">
        <v>69.680000000000007</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0.43</v>
      </c>
      <c r="EG7" s="25">
        <v>0</v>
      </c>
      <c r="EH7" s="25">
        <v>0</v>
      </c>
      <c r="EI7" s="25">
        <v>0.52</v>
      </c>
      <c r="EJ7" s="25">
        <v>1.48</v>
      </c>
      <c r="EK7" s="25">
        <v>0.45</v>
      </c>
      <c r="EL7" s="25">
        <v>0.35</v>
      </c>
      <c r="EM7" s="25">
        <v>0.18</v>
      </c>
      <c r="EN7" s="25">
        <v>0.4</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2">
      <c r="B11">
        <v>22</v>
      </c>
      <c r="C11">
        <v>21</v>
      </c>
      <c r="D11">
        <v>20</v>
      </c>
      <c r="E11">
        <v>19</v>
      </c>
      <c r="F11">
        <v>18</v>
      </c>
      <c r="G11" t="s">
        <v>109</v>
      </c>
    </row>
    <row r="12" spans="1:144" x14ac:dyDescent="0.2">
      <c r="B12">
        <v>1</v>
      </c>
      <c r="C12">
        <v>1</v>
      </c>
      <c r="D12">
        <v>1</v>
      </c>
      <c r="E12">
        <v>1</v>
      </c>
      <c r="F12">
        <v>1</v>
      </c>
      <c r="G12" t="s">
        <v>110</v>
      </c>
    </row>
    <row r="13" spans="1:144" x14ac:dyDescent="0.2">
      <c r="B13" t="s">
        <v>111</v>
      </c>
      <c r="C13" t="s">
        <v>111</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2025-01-24T06:40:03Z</dcterms:created>
  <dcterms:modified xsi:type="dcterms:W3CDTF">2025-02-14T01:17:38Z</dcterms:modified>
  <cp:category/>
</cp:coreProperties>
</file>