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004227\Desktop\【差替　水道　下水道】【山梨県市町村課：25〆】公営企業に係る経営比較分析表（令和５年度決算）の分析等について（依頼）\"/>
    </mc:Choice>
  </mc:AlternateContent>
  <xr:revisionPtr revIDLastSave="0" documentId="13_ncr:1_{7CC01866-B6EE-4B4C-B110-B3622FDA8416}" xr6:coauthVersionLast="47" xr6:coauthVersionMax="47" xr10:uidLastSave="{00000000-0000-0000-0000-000000000000}"/>
  <workbookProtection workbookAlgorithmName="SHA-512" workbookHashValue="aaTIWn5RwPq1CdjeZ9IP0Pj8Xf1A6G5w2ZYso7a1ri8rgtH2J/LHnJ5t5+7NGP3rfvs3Ptc9pFIc+iQIoqJ00Q==" workbookSaltValue="2TLHxcuP7SX4eoF660HReA==" workbookSpinCount="100000" lockStructure="1"/>
  <bookViews>
    <workbookView xWindow="0" yWindow="492" windowWidth="25512" windowHeight="159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F85" i="4"/>
  <c r="AT10" i="4"/>
  <c r="AL10" i="4"/>
  <c r="I10"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<sst xmlns="http://schemas.openxmlformats.org/spreadsheetml/2006/main" count="236" uniqueCount="116">
  <si>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</si>
  <si>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</si>
  <si>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</si>
  <si>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</si>
  <si>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</si>
  <si>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</si>
  <si>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</si>
  <si>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</si>
  <si>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</si>
  <si>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</si>
  <si>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</si>
  <si>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</si>
  <si>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</si>
  <si>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</si>
  <si>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</si>
  <si>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</si>
  <si>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</si>
  <si>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</si>
  <si>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</si>
  <si>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</si>
  <si>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</si>
  <si>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</si>
  <si>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</si>
  <si>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</si>
  <si>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</si>
  <si>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</si>
  <si>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</si>
  <si>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</si>
  <si>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</si>
  <si>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</si>
  <si>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</si>
  <si>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</si>
  <si>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</si>
  <si>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</si>
  <si>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</si>
  <si>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</si>
  <si>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</si>
  <si>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</si>
  <si>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</si>
  <si>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</si>
  <si>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</si>
  <si>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</si>
  <si>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</si>
  <si>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</si>
  <si>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</si>
  <si>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</si>
  <si>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</si>
  <si>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</si>
  <si>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</si>
  <si>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</si>
  <si>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</si>
  <si>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</si>
  <si>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</si>
  <si>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</si>
  <si>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</si>
  <si>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</si>
  <si>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</si>
  <si>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</si>
  <si>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</si>
  <si>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</si>
  <si>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</si>
  <si>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</si>
  <si>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</si>
  <si>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</si>
  <si>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</si>
  <si>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</si>
  <si>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</si>
  <si>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</si>
  <si>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</si>
  <si>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</si>
  <si>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</si>
  <si>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</si>
  <si>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</si>
  <si>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</si>
  <si>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</si>
  <si>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</si>
  <si>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</si>
  <si>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</si>
  <si>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</si>
  <si>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</si>
  <si>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</si>
  <si>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</si>
  <si>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</si>
  <si>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</si>
  <si>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</si>
  <si>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</si>
  <si>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</si>
  <si>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</si>
  <si>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</si>
  <si>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</si>
  <si>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</si>
  <si>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</si>
  <si>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</si>
  <si>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</si>
  <si>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</si>
  <si>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</si>
  <si>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</si>
  <si>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</si>
  <si>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</si>
  <si>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</si>
  <si>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</si>
  <si>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</si>
  <si>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</si>
  <si>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</si>
  <si>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</si>
  <si>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</si>
  <si>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</si>
  <si>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</si>
  <si>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</si>
  <si>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</si>
  <si>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</si>
  <si>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</si>
  <si>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</si>
  <si>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①有形固定資産減価償却率は、類似団体平均値より高い水準で推移しており、施設の新設・更新を行う際には、ストックマネジメント計画等も踏まえ、計画的に実施する必要がある。</t>
    <rPh sb="1" eb="7">
      <t>ユウケイコテイシサン</t>
    </rPh>
    <rPh sb="7" eb="12">
      <t>ゲンカショウキャクリツ</t>
    </rPh>
    <rPh sb="14" eb="18">
      <t>ルイジダンタイ</t>
    </rPh>
    <rPh sb="18" eb="21">
      <t>ヘイキンチ</t>
    </rPh>
    <rPh sb="23" eb="24">
      <t>タカ</t>
    </rPh>
    <rPh sb="25" eb="27">
      <t>スイジュン</t>
    </rPh>
    <rPh sb="28" eb="30">
      <t>スイイ</t>
    </rPh>
    <rPh sb="35" eb="37">
      <t>シセツ</t>
    </rPh>
    <rPh sb="38" eb="40">
      <t>シンセツ</t>
    </rPh>
    <rPh sb="41" eb="43">
      <t>コウシン</t>
    </rPh>
    <rPh sb="44" eb="45">
      <t>オコナ</t>
    </rPh>
    <rPh sb="46" eb="47">
      <t>サイ</t>
    </rPh>
    <rPh sb="62" eb="63">
      <t>トウ</t>
    </rPh>
    <rPh sb="64" eb="65">
      <t>フ</t>
    </rPh>
    <rPh sb="68" eb="71">
      <t>ケイカクテキ</t>
    </rPh>
    <rPh sb="72" eb="74">
      <t>ジッシ</t>
    </rPh>
    <rPh sb="76" eb="78">
      <t>ヒツヨウ</t>
    </rPh>
    <phoneticPr fontId="4"/>
  </si>
  <si>
    <t>経営面では、特に基準外繰入に依存している経費回収率の改善、類似団体平均を下回る水洗化率の改善を図ることが必要である。
そのため、不明水削減の取組や経常コストの見直しにより経費削減を図るとともに、人口の増加も見込まれないため料金水準の定期的な見直しを行う必要がある。また、接続率向上に向け、接続補助金制度を活用した更なる周知・啓発を強化する必要がある。
一方、施設整備に関しては土地利用状況や人口の変化を考慮し、今後より慎重に事業計画区域を設定する必要がある。公共サービスの安定的な供給を前提とした経営バランスを考慮し、計画的な新設・更新計画を立てる必要がある。</t>
    <rPh sb="97" eb="99">
      <t>ジンコウ</t>
    </rPh>
    <rPh sb="100" eb="102">
      <t>ゾウカ</t>
    </rPh>
    <rPh sb="103" eb="105">
      <t>ミコ</t>
    </rPh>
    <phoneticPr fontId="4"/>
  </si>
  <si>
    <t>本市特定環境保全公共下水道事業は平成29年度から公営企業会計に移行し経営を行っている。
①経常収支比率は、100％を超えているものの⑤経費回収率は類似団体平均値を下回り、下水道使用料のみでは汚水処理費を賄えていない状況にある。令和4年度の料金改定後も物価上昇に伴う費用の増加等が続いており、安定した経営のため経費削減に務めるとともに、計画的な料金改定を行う必要がある。
②累積欠損比率は、平均値を上回っている。営業収益改善のため、接続率の向上等による使用料収入の増加を図る必要がある。
③流動比率は、数値は上昇傾向であるが、類似団体平均との比較では下回っている。流動負債の大部分を占める建設改良費に充てる企業債の減少によるもので、今後、平準化も踏まえた長期的・計画的な償還を行っていく必要がある。
④企業債残高対事業規模比率は、企業債現在高は減少傾向であるが、今後必要な整備を行いつつ安定した事業運営に務める必要がある。
⑥汚水処理原価は、類似団体平均と比べ下回ったが、処理費用の削減と同時に未接続世帯への更なる加入促進を図り有収水量の増加につなげる必要がある。
⑧水洗化率は、類似団体平均値より低い状況である。接続補助制度の周知・啓発活動により接続率の向上を図るとともに適切な施設整備を行い、更なる水洗化率の向上に取り組む必要がある。</t>
    <rPh sb="0" eb="2">
      <t>ホンシ</t>
    </rPh>
    <rPh sb="16" eb="18">
      <t>ヘイセイ</t>
    </rPh>
    <rPh sb="20" eb="22">
      <t>ネンド</t>
    </rPh>
    <rPh sb="24" eb="30">
      <t>コウエイキギョウカイケイ</t>
    </rPh>
    <rPh sb="31" eb="33">
      <t>イコウ</t>
    </rPh>
    <rPh sb="34" eb="36">
      <t>ケイエイ</t>
    </rPh>
    <rPh sb="37" eb="38">
      <t>オコナ</t>
    </rPh>
    <rPh sb="45" eb="47">
      <t>ケイジョウ</t>
    </rPh>
    <rPh sb="47" eb="49">
      <t>シュウシ</t>
    </rPh>
    <rPh sb="49" eb="51">
      <t>ヒリツ</t>
    </rPh>
    <rPh sb="58" eb="59">
      <t>コ</t>
    </rPh>
    <rPh sb="67" eb="72">
      <t>ケイヒカイシュウリツ</t>
    </rPh>
    <rPh sb="73" eb="77">
      <t>ルイジダンタイ</t>
    </rPh>
    <rPh sb="77" eb="80">
      <t>ヘイキンチ</t>
    </rPh>
    <rPh sb="81" eb="83">
      <t>シタマワ</t>
    </rPh>
    <rPh sb="85" eb="88">
      <t>ゲスイドウ</t>
    </rPh>
    <rPh sb="88" eb="91">
      <t>シヨウリョウ</t>
    </rPh>
    <rPh sb="95" eb="99">
      <t>オスイショリ</t>
    </rPh>
    <rPh sb="99" eb="100">
      <t>ヒ</t>
    </rPh>
    <rPh sb="101" eb="102">
      <t>マカナ</t>
    </rPh>
    <rPh sb="107" eb="109">
      <t>ジョウキョウ</t>
    </rPh>
    <rPh sb="123" eb="124">
      <t>ゴ</t>
    </rPh>
    <rPh sb="139" eb="140">
      <t>ツヅ</t>
    </rPh>
    <rPh sb="186" eb="192">
      <t>ルイセキケッソンヒリツ</t>
    </rPh>
    <rPh sb="194" eb="197">
      <t>ヘイキンチ</t>
    </rPh>
    <rPh sb="198" eb="200">
      <t>ウワマワ</t>
    </rPh>
    <rPh sb="205" eb="209">
      <t>エイギョウシュウエキ</t>
    </rPh>
    <rPh sb="209" eb="211">
      <t>カイゼン</t>
    </rPh>
    <rPh sb="215" eb="218">
      <t>セツゾクリツ</t>
    </rPh>
    <rPh sb="219" eb="221">
      <t>コウジョウ</t>
    </rPh>
    <rPh sb="221" eb="222">
      <t>トウ</t>
    </rPh>
    <rPh sb="225" eb="228">
      <t>シヨウリョウ</t>
    </rPh>
    <rPh sb="228" eb="230">
      <t>シュウニュウ</t>
    </rPh>
    <rPh sb="231" eb="233">
      <t>ゾウカ</t>
    </rPh>
    <rPh sb="234" eb="235">
      <t>ハカ</t>
    </rPh>
    <rPh sb="236" eb="238">
      <t>ヒツヨウ</t>
    </rPh>
    <rPh sb="244" eb="248">
      <t>リュウドウヒリツ</t>
    </rPh>
    <rPh sb="292" eb="294">
      <t>リュウドウ</t>
    </rPh>
    <rPh sb="294" eb="296">
      <t>フサイ</t>
    </rPh>
    <rPh sb="297" eb="298">
      <t>ウチ</t>
    </rPh>
    <rPh sb="299" eb="302">
      <t>ダイブブン</t>
    </rPh>
    <rPh sb="303" eb="304">
      <t>シ</t>
    </rPh>
    <rPh sb="306" eb="311">
      <t>ケンセツカイリョウヒ</t>
    </rPh>
    <rPh sb="312" eb="313">
      <t>ア</t>
    </rPh>
    <rPh sb="315" eb="318">
      <t>キギョウサイ</t>
    </rPh>
    <rPh sb="319" eb="321">
      <t>ゲンショウ</t>
    </rPh>
    <rPh sb="328" eb="330">
      <t>コンゴ</t>
    </rPh>
    <rPh sb="377" eb="383">
      <t>キギョウサイゲンザイダカ</t>
    </rPh>
    <rPh sb="384" eb="386">
      <t>ゲンショウ</t>
    </rPh>
    <rPh sb="386" eb="388">
      <t>ケイコウ</t>
    </rPh>
    <rPh sb="393" eb="395">
      <t>コンゴ</t>
    </rPh>
    <rPh sb="395" eb="397">
      <t>ヒツヨウ</t>
    </rPh>
    <rPh sb="398" eb="400">
      <t>セイビ</t>
    </rPh>
    <rPh sb="401" eb="402">
      <t>オコナ</t>
    </rPh>
    <rPh sb="429" eb="430">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</si>
</sst>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79-4A06-B32A-6C969B5F75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F879-4A06-B32A-6C969B5F75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9-4640-94C0-A7A0C9889B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5169-4640-94C0-A7A0C9889B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72.08</c:v>
                </c:pt>
                <c:pt idx="1">
                  <c:v>72.17</c:v>
                </c:pt>
                <c:pt idx="2">
                  <c:v>73.78</c:v>
                </c:pt>
                <c:pt idx="3">
                  <c:v>74.180000000000007</c:v>
                </c:pt>
                <c:pt idx="4">
                  <c:v>72.260000000000005</c:v>
                </c:pt>
              </c:numCache>
            </c:numRef>
          </c:val>
          <c:extLst>
            <c:ext xmlns:c16="http://schemas.microsoft.com/office/drawing/2014/chart" uri="{C3380CC4-5D6E-409C-BE32-E72D297353CC}">
              <c16:uniqueId val="{00000000-C1A2-4C6A-BE3C-93334609BD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C1A2-4C6A-BE3C-93334609BD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91.94</c:v>
                </c:pt>
                <c:pt idx="1">
                  <c:v>85.66</c:v>
                </c:pt>
                <c:pt idx="2">
                  <c:v>100.35</c:v>
                </c:pt>
                <c:pt idx="3">
                  <c:v>92.28</c:v>
                </c:pt>
                <c:pt idx="4">
                  <c:v>102.56</c:v>
                </c:pt>
              </c:numCache>
            </c:numRef>
          </c:val>
          <c:extLst>
            <c:ext xmlns:c16="http://schemas.microsoft.com/office/drawing/2014/chart" uri="{C3380CC4-5D6E-409C-BE32-E72D297353CC}">
              <c16:uniqueId val="{00000000-643A-4351-8CFA-D0143E8247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643A-4351-8CFA-D0143E8247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34.19</c:v>
                </c:pt>
                <c:pt idx="1">
                  <c:v>36.880000000000003</c:v>
                </c:pt>
                <c:pt idx="2">
                  <c:v>39.799999999999997</c:v>
                </c:pt>
                <c:pt idx="3">
                  <c:v>41.81</c:v>
                </c:pt>
                <c:pt idx="4">
                  <c:v>43.92</c:v>
                </c:pt>
              </c:numCache>
            </c:numRef>
          </c:val>
          <c:extLst>
            <c:ext xmlns:c16="http://schemas.microsoft.com/office/drawing/2014/chart" uri="{C3380CC4-5D6E-409C-BE32-E72D297353CC}">
              <c16:uniqueId val="{00000000-2C5A-4BBA-A9F7-27603CFAEF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2C5A-4BBA-A9F7-27603CFAEF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E-4BF5-9511-C23F49EB21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430E-4BF5-9511-C23F49EB21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81.42</c:v>
                </c:pt>
                <c:pt idx="1">
                  <c:v>125.64</c:v>
                </c:pt>
                <c:pt idx="2">
                  <c:v>42.09</c:v>
                </c:pt>
                <c:pt idx="3">
                  <c:v>76.28</c:v>
                </c:pt>
                <c:pt idx="4">
                  <c:v>64.95</c:v>
                </c:pt>
              </c:numCache>
            </c:numRef>
          </c:val>
          <c:extLst>
            <c:ext xmlns:c16="http://schemas.microsoft.com/office/drawing/2014/chart" uri="{C3380CC4-5D6E-409C-BE32-E72D297353CC}">
              <c16:uniqueId val="{00000000-25B6-41D5-BC64-A514BE8620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25B6-41D5-BC64-A514BE8620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2.57</c:v>
                </c:pt>
                <c:pt idx="1">
                  <c:v>2.1</c:v>
                </c:pt>
                <c:pt idx="2">
                  <c:v>5.82</c:v>
                </c:pt>
                <c:pt idx="3">
                  <c:v>7.37</c:v>
                </c:pt>
                <c:pt idx="4">
                  <c:v>23.42</c:v>
                </c:pt>
              </c:numCache>
            </c:numRef>
          </c:val>
          <c:extLst>
            <c:ext xmlns:c16="http://schemas.microsoft.com/office/drawing/2014/chart" uri="{C3380CC4-5D6E-409C-BE32-E72D297353CC}">
              <c16:uniqueId val="{00000000-26C7-48AC-81D2-B84BB1F106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26C7-48AC-81D2-B84BB1F106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1554.6</c:v>
                </c:pt>
                <c:pt idx="1">
                  <c:v>5355.29</c:v>
                </c:pt>
                <c:pt idx="2">
                  <c:v>4913.54</c:v>
                </c:pt>
                <c:pt idx="3">
                  <c:v>4156.08</c:v>
                </c:pt>
                <c:pt idx="4">
                  <c:v>3832.66</c:v>
                </c:pt>
              </c:numCache>
            </c:numRef>
          </c:val>
          <c:extLst>
            <c:ext xmlns:c16="http://schemas.microsoft.com/office/drawing/2014/chart" uri="{C3380CC4-5D6E-409C-BE32-E72D297353CC}">
              <c16:uniqueId val="{00000000-1602-4D90-9DF3-F971123AE0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1602-4D90-9DF3-F971123AE0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68.17</c:v>
                </c:pt>
                <c:pt idx="1">
                  <c:v>74.91</c:v>
                </c:pt>
                <c:pt idx="2">
                  <c:v>50.44</c:v>
                </c:pt>
                <c:pt idx="3">
                  <c:v>65.59</c:v>
                </c:pt>
                <c:pt idx="4">
                  <c:v>80.62</c:v>
                </c:pt>
              </c:numCache>
            </c:numRef>
          </c:val>
          <c:extLst>
            <c:ext xmlns:c16="http://schemas.microsoft.com/office/drawing/2014/chart" uri="{C3380CC4-5D6E-409C-BE32-E72D297353CC}">
              <c16:uniqueId val="{00000000-0AB8-4D5A-92DE-C65F8B76C1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0AB8-4D5A-92DE-C65F8B76C1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213.59</c:v>
                </c:pt>
                <c:pt idx="1">
                  <c:v>177.36</c:v>
                </c:pt>
                <c:pt idx="2">
                  <c:v>265.18</c:v>
                </c:pt>
                <c:pt idx="3">
                  <c:v>224.47</c:v>
                </c:pt>
                <c:pt idx="4">
                  <c:v>185.32</c:v>
                </c:pt>
              </c:numCache>
            </c:numRef>
          </c:val>
          <c:extLst>
            <c:ext xmlns:c16="http://schemas.microsoft.com/office/drawing/2014/chart" uri="{C3380CC4-5D6E-409C-BE32-E72D297353CC}">
              <c16:uniqueId val="{00000000-D757-4104-A96B-AD12261FDF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D757-4104-A96B-AD12261FDF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3" zoomScale="70" zoomScaleNormal="70" workbookViewId="0">
      <selection activeCell="CH54" sqref="CH5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1" t="str">
        <f>データ!H6</f>
        <v>山梨県　山梨市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2" t="s">
        <v>9</v>
      </c>
      <c r="BM7" s="63"/>
      <c r="BN7" s="63"/>
      <c r="BO7" s="63"/>
      <c r="BP7" s="63"/>
      <c r="BQ7" s="63"/>
      <c r="BR7" s="63"/>
      <c r="BS7" s="63"/>
      <c r="BT7" s="63"/>
      <c r="BU7" s="63"/>
      <c r="BV7" s="63"/>
      <c r="BW7" s="63"/>
      <c r="BX7" s="63"/>
      <c r="BY7" s="64"/>
    </row>
    <row r="8" spans="1:78" ht="18.75" customHeight="1" x14ac:dyDescent="0.2">
      <c r="A8" s="2"/>
      <c r="B8" s="58" t="str">
        <f>データ!I6</f>
        <v>法適用</v>
      </c>
      <c r="C8" s="58"/>
      <c r="D8" s="58"/>
      <c r="E8" s="58"/>
      <c r="F8" s="58"/>
      <c r="G8" s="58"/>
      <c r="H8" s="58"/>
      <c r="I8" s="58" t="str">
        <f>データ!J6</f>
        <v>下水道事業</v>
      </c>
      <c r="J8" s="58"/>
      <c r="K8" s="58"/>
      <c r="L8" s="58"/>
      <c r="M8" s="58"/>
      <c r="N8" s="58"/>
      <c r="O8" s="58"/>
      <c r="P8" s="58" t="str">
        <f>データ!K6</f>
        <v>特定環境保全公共下水道</v>
      </c>
      <c r="Q8" s="58"/>
      <c r="R8" s="58"/>
      <c r="S8" s="58"/>
      <c r="T8" s="58"/>
      <c r="U8" s="58"/>
      <c r="V8" s="58"/>
      <c r="W8" s="58" t="str">
        <f>データ!L6</f>
        <v>D1</v>
      </c>
      <c r="X8" s="58"/>
      <c r="Y8" s="58"/>
      <c r="Z8" s="58"/>
      <c r="AA8" s="58"/>
      <c r="AB8" s="58"/>
      <c r="AC8" s="58"/>
      <c r="AD8" s="59" t="str">
        <f>データ!$M$6</f>
        <v>非設置</v>
      </c>
      <c r="AE8" s="59"/>
      <c r="AF8" s="59"/>
      <c r="AG8" s="59"/>
      <c r="AH8" s="59"/>
      <c r="AI8" s="59"/>
      <c r="AJ8" s="59"/>
      <c r="AK8" s="3"/>
      <c r="AL8" s="39">
        <f>データ!S6</f>
        <v>33114</v>
      </c>
      <c r="AM8" s="39"/>
      <c r="AN8" s="39"/>
      <c r="AO8" s="39"/>
      <c r="AP8" s="39"/>
      <c r="AQ8" s="39"/>
      <c r="AR8" s="39"/>
      <c r="AS8" s="39"/>
      <c r="AT8" s="38">
        <f>データ!T6</f>
        <v>289.8</v>
      </c>
      <c r="AU8" s="38"/>
      <c r="AV8" s="38"/>
      <c r="AW8" s="38"/>
      <c r="AX8" s="38"/>
      <c r="AY8" s="38"/>
      <c r="AZ8" s="38"/>
      <c r="BA8" s="38"/>
      <c r="BB8" s="38">
        <f>データ!U6</f>
        <v>114.27</v>
      </c>
      <c r="BC8" s="38"/>
      <c r="BD8" s="38"/>
      <c r="BE8" s="38"/>
      <c r="BF8" s="38"/>
      <c r="BG8" s="38"/>
      <c r="BH8" s="38"/>
      <c r="BI8" s="38"/>
      <c r="BJ8" s="3"/>
      <c r="BK8" s="3"/>
      <c r="BL8" s="54" t="s">
        <v>10</v>
      </c>
      <c r="BM8" s="55"/>
      <c r="BN8" s="56" t="s">
        <v>11</v>
      </c>
      <c r="BO8" s="56"/>
      <c r="BP8" s="56"/>
      <c r="BQ8" s="56"/>
      <c r="BR8" s="56"/>
      <c r="BS8" s="56"/>
      <c r="BT8" s="56"/>
      <c r="BU8" s="56"/>
      <c r="BV8" s="56"/>
      <c r="BW8" s="56"/>
      <c r="BX8" s="56"/>
      <c r="BY8" s="57"/>
    </row>
    <row r="9" spans="1:78" ht="18.75" customHeight="1" x14ac:dyDescent="0.2">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2">
      <c r="A10" s="2"/>
      <c r="B10" s="38" t="str">
        <f>データ!N6</f>
        <v>-</v>
      </c>
      <c r="C10" s="38"/>
      <c r="D10" s="38"/>
      <c r="E10" s="38"/>
      <c r="F10" s="38"/>
      <c r="G10" s="38"/>
      <c r="H10" s="38"/>
      <c r="I10" s="38">
        <f>データ!O6</f>
        <v>57</v>
      </c>
      <c r="J10" s="38"/>
      <c r="K10" s="38"/>
      <c r="L10" s="38"/>
      <c r="M10" s="38"/>
      <c r="N10" s="38"/>
      <c r="O10" s="38"/>
      <c r="P10" s="38">
        <f>データ!P6</f>
        <v>4.54</v>
      </c>
      <c r="Q10" s="38"/>
      <c r="R10" s="38"/>
      <c r="S10" s="38"/>
      <c r="T10" s="38"/>
      <c r="U10" s="38"/>
      <c r="V10" s="38"/>
      <c r="W10" s="38">
        <f>データ!Q6</f>
        <v>95.05</v>
      </c>
      <c r="X10" s="38"/>
      <c r="Y10" s="38"/>
      <c r="Z10" s="38"/>
      <c r="AA10" s="38"/>
      <c r="AB10" s="38"/>
      <c r="AC10" s="38"/>
      <c r="AD10" s="39">
        <f>データ!R6</f>
        <v>2596</v>
      </c>
      <c r="AE10" s="39"/>
      <c r="AF10" s="39"/>
      <c r="AG10" s="39"/>
      <c r="AH10" s="39"/>
      <c r="AI10" s="39"/>
      <c r="AJ10" s="39"/>
      <c r="AK10" s="2"/>
      <c r="AL10" s="39">
        <f>データ!V6</f>
        <v>1496</v>
      </c>
      <c r="AM10" s="39"/>
      <c r="AN10" s="39"/>
      <c r="AO10" s="39"/>
      <c r="AP10" s="39"/>
      <c r="AQ10" s="39"/>
      <c r="AR10" s="39"/>
      <c r="AS10" s="39"/>
      <c r="AT10" s="38">
        <f>データ!W6</f>
        <v>1.21</v>
      </c>
      <c r="AU10" s="38"/>
      <c r="AV10" s="38"/>
      <c r="AW10" s="38"/>
      <c r="AX10" s="38"/>
      <c r="AY10" s="38"/>
      <c r="AZ10" s="38"/>
      <c r="BA10" s="38"/>
      <c r="BB10" s="38">
        <f>データ!X6</f>
        <v>1236.3599999999999</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9bguYAV42bvL9SCDzNI9pDnoU8IhvBZJi+QB2V3aSlCKjDgAkoWQq1yehhc5YqhsjVEMCn5zi6mzqcMSEvwrQ==" saltValue="DZnQzVbJl15a+y/7YrgN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192058</v>
      </c>
      <c r="D6" s="19">
        <f t="shared" si="3"/>
        <v>46</v>
      </c>
      <c r="E6" s="19">
        <f t="shared" si="3"/>
        <v>17</v>
      </c>
      <c r="F6" s="19">
        <f t="shared" si="3"/>
        <v>4</v>
      </c>
      <c r="G6" s="19">
        <f t="shared" si="3"/>
        <v>0</v>
      </c>
      <c r="H6" s="19" t="str">
        <f t="shared" si="3"/>
        <v>山梨県　山梨市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v>
      </c>
      <c r="P6" s="20">
        <f t="shared" si="3"/>
        <v>4.54</v>
      </c>
      <c r="Q6" s="20">
        <f t="shared" si="3"/>
        <v>95.05</v>
      </c>
      <c r="R6" s="20">
        <f t="shared" si="3"/>
        <v>2596</v>
      </c>
      <c r="S6" s="20">
        <f t="shared" si="3"/>
        <v>33114</v>
      </c>
      <c r="T6" s="20">
        <f t="shared" si="3"/>
        <v>289.8</v>
      </c>
      <c r="U6" s="20">
        <f t="shared" si="3"/>
        <v>114.27</v>
      </c>
      <c r="V6" s="20">
        <f t="shared" si="3"/>
        <v>1496</v>
      </c>
      <c r="W6" s="20">
        <f t="shared" si="3"/>
        <v>1.21</v>
      </c>
      <c r="X6" s="20">
        <f t="shared" si="3"/>
        <v>1236.3599999999999</v>
      </c>
      <c r="Y6" s="21">
        <f>IF(Y7="",NA(),Y7)</f>
        <v>91.94</v>
      </c>
      <c r="Z6" s="21">
        <f t="shared" ref="Z6:AH6" si="4">IF(Z7="",NA(),Z7)</f>
        <v>85.66</v>
      </c>
      <c r="AA6" s="21">
        <f t="shared" si="4"/>
        <v>100.35</v>
      </c>
      <c r="AB6" s="21">
        <f t="shared" si="4"/>
        <v>92.28</v>
      </c>
      <c r="AC6" s="21">
        <f t="shared" si="4"/>
        <v>102.56</v>
      </c>
      <c r="AD6" s="21">
        <f t="shared" si="4"/>
        <v>102.73</v>
      </c>
      <c r="AE6" s="21">
        <f t="shared" si="4"/>
        <v>105.78</v>
      </c>
      <c r="AF6" s="21">
        <f t="shared" si="4"/>
        <v>106.09</v>
      </c>
      <c r="AG6" s="21">
        <f t="shared" si="4"/>
        <v>101.98</v>
      </c>
      <c r="AH6" s="21">
        <f t="shared" si="4"/>
        <v>102.68</v>
      </c>
      <c r="AI6" s="20" t="str">
        <f>IF(AI7="","",IF(AI7="-","【-】","【"&amp;SUBSTITUTE(TEXT(AI7,"#,##0.00"),"-","△")&amp;"】"))</f>
        <v>【105.09】</v>
      </c>
      <c r="AJ6" s="21">
        <f>IF(AJ7="",NA(),AJ7)</f>
        <v>81.42</v>
      </c>
      <c r="AK6" s="21">
        <f t="shared" ref="AK6:AS6" si="5">IF(AK7="",NA(),AK7)</f>
        <v>125.64</v>
      </c>
      <c r="AL6" s="21">
        <f t="shared" si="5"/>
        <v>42.09</v>
      </c>
      <c r="AM6" s="21">
        <f t="shared" si="5"/>
        <v>76.28</v>
      </c>
      <c r="AN6" s="21">
        <f t="shared" si="5"/>
        <v>64.95</v>
      </c>
      <c r="AO6" s="21">
        <f t="shared" si="5"/>
        <v>94.97</v>
      </c>
      <c r="AP6" s="21">
        <f t="shared" si="5"/>
        <v>63.96</v>
      </c>
      <c r="AQ6" s="21">
        <f t="shared" si="5"/>
        <v>69.42</v>
      </c>
      <c r="AR6" s="21">
        <f t="shared" si="5"/>
        <v>52.27</v>
      </c>
      <c r="AS6" s="21">
        <f t="shared" si="5"/>
        <v>58.68</v>
      </c>
      <c r="AT6" s="20" t="str">
        <f>IF(AT7="","",IF(AT7="-","【-】","【"&amp;SUBSTITUTE(TEXT(AT7,"#,##0.00"),"-","△")&amp;"】"))</f>
        <v>【65.73】</v>
      </c>
      <c r="AU6" s="21">
        <f>IF(AU7="",NA(),AU7)</f>
        <v>2.57</v>
      </c>
      <c r="AV6" s="21">
        <f t="shared" ref="AV6:BD6" si="6">IF(AV7="",NA(),AV7)</f>
        <v>2.1</v>
      </c>
      <c r="AW6" s="21">
        <f t="shared" si="6"/>
        <v>5.82</v>
      </c>
      <c r="AX6" s="21">
        <f t="shared" si="6"/>
        <v>7.37</v>
      </c>
      <c r="AY6" s="21">
        <f t="shared" si="6"/>
        <v>23.42</v>
      </c>
      <c r="AZ6" s="21">
        <f t="shared" si="6"/>
        <v>47.72</v>
      </c>
      <c r="BA6" s="21">
        <f t="shared" si="6"/>
        <v>44.24</v>
      </c>
      <c r="BB6" s="21">
        <f t="shared" si="6"/>
        <v>43.07</v>
      </c>
      <c r="BC6" s="21">
        <f t="shared" si="6"/>
        <v>41.51</v>
      </c>
      <c r="BD6" s="21">
        <f t="shared" si="6"/>
        <v>45.01</v>
      </c>
      <c r="BE6" s="20" t="str">
        <f>IF(BE7="","",IF(BE7="-","【-】","【"&amp;SUBSTITUTE(TEXT(BE7,"#,##0.00"),"-","△")&amp;"】"))</f>
        <v>【48.91】</v>
      </c>
      <c r="BF6" s="21">
        <f>IF(BF7="",NA(),BF7)</f>
        <v>1554.6</v>
      </c>
      <c r="BG6" s="21">
        <f t="shared" ref="BG6:BO6" si="7">IF(BG7="",NA(),BG7)</f>
        <v>5355.29</v>
      </c>
      <c r="BH6" s="21">
        <f t="shared" si="7"/>
        <v>4913.54</v>
      </c>
      <c r="BI6" s="21">
        <f t="shared" si="7"/>
        <v>4156.08</v>
      </c>
      <c r="BJ6" s="21">
        <f t="shared" si="7"/>
        <v>3832.66</v>
      </c>
      <c r="BK6" s="21">
        <f t="shared" si="7"/>
        <v>1206.79</v>
      </c>
      <c r="BL6" s="21">
        <f t="shared" si="7"/>
        <v>1258.43</v>
      </c>
      <c r="BM6" s="21">
        <f t="shared" si="7"/>
        <v>1163.75</v>
      </c>
      <c r="BN6" s="21">
        <f t="shared" si="7"/>
        <v>1160.22</v>
      </c>
      <c r="BO6" s="21">
        <f t="shared" si="7"/>
        <v>1141.98</v>
      </c>
      <c r="BP6" s="20" t="str">
        <f>IF(BP7="","",IF(BP7="-","【-】","【"&amp;SUBSTITUTE(TEXT(BP7,"#,##0.00"),"-","△")&amp;"】"))</f>
        <v>【1,156.82】</v>
      </c>
      <c r="BQ6" s="21">
        <f>IF(BQ7="",NA(),BQ7)</f>
        <v>68.17</v>
      </c>
      <c r="BR6" s="21">
        <f t="shared" ref="BR6:BZ6" si="8">IF(BR7="",NA(),BR7)</f>
        <v>74.91</v>
      </c>
      <c r="BS6" s="21">
        <f t="shared" si="8"/>
        <v>50.44</v>
      </c>
      <c r="BT6" s="21">
        <f t="shared" si="8"/>
        <v>65.59</v>
      </c>
      <c r="BU6" s="21">
        <f t="shared" si="8"/>
        <v>80.62</v>
      </c>
      <c r="BV6" s="21">
        <f t="shared" si="8"/>
        <v>71.84</v>
      </c>
      <c r="BW6" s="21">
        <f t="shared" si="8"/>
        <v>73.36</v>
      </c>
      <c r="BX6" s="21">
        <f t="shared" si="8"/>
        <v>72.599999999999994</v>
      </c>
      <c r="BY6" s="21">
        <f t="shared" si="8"/>
        <v>81.81</v>
      </c>
      <c r="BZ6" s="21">
        <f t="shared" si="8"/>
        <v>82.27</v>
      </c>
      <c r="CA6" s="20" t="str">
        <f>IF(CA7="","",IF(CA7="-","【-】","【"&amp;SUBSTITUTE(TEXT(CA7,"#,##0.00"),"-","△")&amp;"】"))</f>
        <v>【75.33】</v>
      </c>
      <c r="CB6" s="21">
        <f>IF(CB7="",NA(),CB7)</f>
        <v>213.59</v>
      </c>
      <c r="CC6" s="21">
        <f t="shared" ref="CC6:CK6" si="9">IF(CC7="",NA(),CC7)</f>
        <v>177.36</v>
      </c>
      <c r="CD6" s="21">
        <f t="shared" si="9"/>
        <v>265.18</v>
      </c>
      <c r="CE6" s="21">
        <f t="shared" si="9"/>
        <v>224.47</v>
      </c>
      <c r="CF6" s="21">
        <f t="shared" si="9"/>
        <v>185.32</v>
      </c>
      <c r="CG6" s="21">
        <f t="shared" si="9"/>
        <v>228.47</v>
      </c>
      <c r="CH6" s="21">
        <f t="shared" si="9"/>
        <v>224.88</v>
      </c>
      <c r="CI6" s="21">
        <f t="shared" si="9"/>
        <v>228.64</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45.3</v>
      </c>
      <c r="CV6" s="21">
        <f t="shared" si="10"/>
        <v>45.6</v>
      </c>
      <c r="CW6" s="20" t="str">
        <f>IF(CW7="","",IF(CW7="-","【-】","【"&amp;SUBSTITUTE(TEXT(CW7,"#,##0.00"),"-","△")&amp;"】"))</f>
        <v>【43.28】</v>
      </c>
      <c r="CX6" s="21">
        <f>IF(CX7="",NA(),CX7)</f>
        <v>72.08</v>
      </c>
      <c r="CY6" s="21">
        <f t="shared" ref="CY6:DG6" si="11">IF(CY7="",NA(),CY7)</f>
        <v>72.17</v>
      </c>
      <c r="CZ6" s="21">
        <f t="shared" si="11"/>
        <v>73.78</v>
      </c>
      <c r="DA6" s="21">
        <f t="shared" si="11"/>
        <v>74.180000000000007</v>
      </c>
      <c r="DB6" s="21">
        <f t="shared" si="11"/>
        <v>72.260000000000005</v>
      </c>
      <c r="DC6" s="21">
        <f t="shared" si="11"/>
        <v>83.75</v>
      </c>
      <c r="DD6" s="21">
        <f t="shared" si="11"/>
        <v>84.19</v>
      </c>
      <c r="DE6" s="21">
        <f t="shared" si="11"/>
        <v>84.34</v>
      </c>
      <c r="DF6" s="21">
        <f t="shared" si="11"/>
        <v>88.37</v>
      </c>
      <c r="DG6" s="21">
        <f t="shared" si="11"/>
        <v>88.66</v>
      </c>
      <c r="DH6" s="20" t="str">
        <f>IF(DH7="","",IF(DH7="-","【-】","【"&amp;SUBSTITUTE(TEXT(DH7,"#,##0.00"),"-","△")&amp;"】"))</f>
        <v>【86.21】</v>
      </c>
      <c r="DI6" s="21">
        <f>IF(DI7="",NA(),DI7)</f>
        <v>34.19</v>
      </c>
      <c r="DJ6" s="21">
        <f t="shared" ref="DJ6:DR6" si="12">IF(DJ7="",NA(),DJ7)</f>
        <v>36.880000000000003</v>
      </c>
      <c r="DK6" s="21">
        <f t="shared" si="12"/>
        <v>39.799999999999997</v>
      </c>
      <c r="DL6" s="21">
        <f t="shared" si="12"/>
        <v>41.81</v>
      </c>
      <c r="DM6" s="21">
        <f t="shared" si="12"/>
        <v>43.92</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2">
      <c r="A7" s="14"/>
      <c r="B7" s="23">
        <v>2023</v>
      </c>
      <c r="C7" s="23">
        <v>192058</v>
      </c>
      <c r="D7" s="23">
        <v>46</v>
      </c>
      <c r="E7" s="23">
        <v>17</v>
      </c>
      <c r="F7" s="23">
        <v>4</v>
      </c>
      <c r="G7" s="23">
        <v>0</v>
      </c>
      <c r="H7" s="23" t="s">
        <v>96</v>
      </c>
      <c r="I7" s="23" t="s">
        <v>97</v>
      </c>
      <c r="J7" s="23" t="s">
        <v>98</v>
      </c>
      <c r="K7" s="23" t="s">
        <v>99</v>
      </c>
      <c r="L7" s="23" t="s">
        <v>100</v>
      </c>
      <c r="M7" s="23" t="s">
        <v>101</v>
      </c>
      <c r="N7" s="24" t="s">
        <v>102</v>
      </c>
      <c r="O7" s="24">
        <v>57</v>
      </c>
      <c r="P7" s="24">
        <v>4.54</v>
      </c>
      <c r="Q7" s="24">
        <v>95.05</v>
      </c>
      <c r="R7" s="24">
        <v>2596</v>
      </c>
      <c r="S7" s="24">
        <v>33114</v>
      </c>
      <c r="T7" s="24">
        <v>289.8</v>
      </c>
      <c r="U7" s="24">
        <v>114.27</v>
      </c>
      <c r="V7" s="24">
        <v>1496</v>
      </c>
      <c r="W7" s="24">
        <v>1.21</v>
      </c>
      <c r="X7" s="24">
        <v>1236.3599999999999</v>
      </c>
      <c r="Y7" s="24">
        <v>91.94</v>
      </c>
      <c r="Z7" s="24">
        <v>85.66</v>
      </c>
      <c r="AA7" s="24">
        <v>100.35</v>
      </c>
      <c r="AB7" s="24">
        <v>92.28</v>
      </c>
      <c r="AC7" s="24">
        <v>102.56</v>
      </c>
      <c r="AD7" s="24">
        <v>102.73</v>
      </c>
      <c r="AE7" s="24">
        <v>105.78</v>
      </c>
      <c r="AF7" s="24">
        <v>106.09</v>
      </c>
      <c r="AG7" s="24">
        <v>101.98</v>
      </c>
      <c r="AH7" s="24">
        <v>102.68</v>
      </c>
      <c r="AI7" s="24">
        <v>105.09</v>
      </c>
      <c r="AJ7" s="24">
        <v>81.42</v>
      </c>
      <c r="AK7" s="24">
        <v>125.64</v>
      </c>
      <c r="AL7" s="24">
        <v>42.09</v>
      </c>
      <c r="AM7" s="24">
        <v>76.28</v>
      </c>
      <c r="AN7" s="24">
        <v>64.95</v>
      </c>
      <c r="AO7" s="24">
        <v>94.97</v>
      </c>
      <c r="AP7" s="24">
        <v>63.96</v>
      </c>
      <c r="AQ7" s="24">
        <v>69.42</v>
      </c>
      <c r="AR7" s="24">
        <v>52.27</v>
      </c>
      <c r="AS7" s="24">
        <v>58.68</v>
      </c>
      <c r="AT7" s="24">
        <v>65.73</v>
      </c>
      <c r="AU7" s="24">
        <v>2.57</v>
      </c>
      <c r="AV7" s="24">
        <v>2.1</v>
      </c>
      <c r="AW7" s="24">
        <v>5.82</v>
      </c>
      <c r="AX7" s="24">
        <v>7.37</v>
      </c>
      <c r="AY7" s="24">
        <v>23.42</v>
      </c>
      <c r="AZ7" s="24">
        <v>47.72</v>
      </c>
      <c r="BA7" s="24">
        <v>44.24</v>
      </c>
      <c r="BB7" s="24">
        <v>43.07</v>
      </c>
      <c r="BC7" s="24">
        <v>41.51</v>
      </c>
      <c r="BD7" s="24">
        <v>45.01</v>
      </c>
      <c r="BE7" s="24">
        <v>48.91</v>
      </c>
      <c r="BF7" s="24">
        <v>1554.6</v>
      </c>
      <c r="BG7" s="24">
        <v>5355.29</v>
      </c>
      <c r="BH7" s="24">
        <v>4913.54</v>
      </c>
      <c r="BI7" s="24">
        <v>4156.08</v>
      </c>
      <c r="BJ7" s="24">
        <v>3832.66</v>
      </c>
      <c r="BK7" s="24">
        <v>1206.79</v>
      </c>
      <c r="BL7" s="24">
        <v>1258.43</v>
      </c>
      <c r="BM7" s="24">
        <v>1163.75</v>
      </c>
      <c r="BN7" s="24">
        <v>1160.22</v>
      </c>
      <c r="BO7" s="24">
        <v>1141.98</v>
      </c>
      <c r="BP7" s="24">
        <v>1156.82</v>
      </c>
      <c r="BQ7" s="24">
        <v>68.17</v>
      </c>
      <c r="BR7" s="24">
        <v>74.91</v>
      </c>
      <c r="BS7" s="24">
        <v>50.44</v>
      </c>
      <c r="BT7" s="24">
        <v>65.59</v>
      </c>
      <c r="BU7" s="24">
        <v>80.62</v>
      </c>
      <c r="BV7" s="24">
        <v>71.84</v>
      </c>
      <c r="BW7" s="24">
        <v>73.36</v>
      </c>
      <c r="BX7" s="24">
        <v>72.599999999999994</v>
      </c>
      <c r="BY7" s="24">
        <v>81.81</v>
      </c>
      <c r="BZ7" s="24">
        <v>82.27</v>
      </c>
      <c r="CA7" s="24">
        <v>75.33</v>
      </c>
      <c r="CB7" s="24">
        <v>213.59</v>
      </c>
      <c r="CC7" s="24">
        <v>177.36</v>
      </c>
      <c r="CD7" s="24">
        <v>265.18</v>
      </c>
      <c r="CE7" s="24">
        <v>224.47</v>
      </c>
      <c r="CF7" s="24">
        <v>185.32</v>
      </c>
      <c r="CG7" s="24">
        <v>228.47</v>
      </c>
      <c r="CH7" s="24">
        <v>224.88</v>
      </c>
      <c r="CI7" s="24">
        <v>228.64</v>
      </c>
      <c r="CJ7" s="24">
        <v>193.59</v>
      </c>
      <c r="CK7" s="24">
        <v>194.42</v>
      </c>
      <c r="CL7" s="24">
        <v>215.73</v>
      </c>
      <c r="CM7" s="24" t="s">
        <v>102</v>
      </c>
      <c r="CN7" s="24" t="s">
        <v>102</v>
      </c>
      <c r="CO7" s="24" t="s">
        <v>102</v>
      </c>
      <c r="CP7" s="24" t="s">
        <v>102</v>
      </c>
      <c r="CQ7" s="24" t="s">
        <v>102</v>
      </c>
      <c r="CR7" s="24">
        <v>42.47</v>
      </c>
      <c r="CS7" s="24">
        <v>42.4</v>
      </c>
      <c r="CT7" s="24">
        <v>42.28</v>
      </c>
      <c r="CU7" s="24">
        <v>45.3</v>
      </c>
      <c r="CV7" s="24">
        <v>45.6</v>
      </c>
      <c r="CW7" s="24">
        <v>43.28</v>
      </c>
      <c r="CX7" s="24">
        <v>72.08</v>
      </c>
      <c r="CY7" s="24">
        <v>72.17</v>
      </c>
      <c r="CZ7" s="24">
        <v>73.78</v>
      </c>
      <c r="DA7" s="24">
        <v>74.180000000000007</v>
      </c>
      <c r="DB7" s="24">
        <v>72.260000000000005</v>
      </c>
      <c r="DC7" s="24">
        <v>83.75</v>
      </c>
      <c r="DD7" s="24">
        <v>84.19</v>
      </c>
      <c r="DE7" s="24">
        <v>84.34</v>
      </c>
      <c r="DF7" s="24">
        <v>88.37</v>
      </c>
      <c r="DG7" s="24">
        <v>88.66</v>
      </c>
      <c r="DH7" s="24">
        <v>86.21</v>
      </c>
      <c r="DI7" s="24">
        <v>34.19</v>
      </c>
      <c r="DJ7" s="24">
        <v>36.880000000000003</v>
      </c>
      <c r="DK7" s="24">
        <v>39.799999999999997</v>
      </c>
      <c r="DL7" s="24">
        <v>41.81</v>
      </c>
      <c r="DM7" s="24">
        <v>43.92</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v>
      </c>
      <c r="EF7" s="24">
        <v>0</v>
      </c>
      <c r="EG7" s="24">
        <v>0</v>
      </c>
      <c r="EH7" s="24">
        <v>0</v>
      </c>
      <c r="EI7" s="24">
        <v>0</v>
      </c>
      <c r="EJ7" s="24">
        <v>0.36</v>
      </c>
      <c r="EK7" s="24">
        <v>0.39</v>
      </c>
      <c r="EL7" s="24">
        <v>0.1</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徹</cp:lastModifiedBy>
  <cp:lastPrinted>2025-01-29T23:07:14Z</cp:lastPrinted>
  <dcterms:created xsi:type="dcterms:W3CDTF">2025-01-24T07:11:11Z</dcterms:created>
  <dcterms:modified xsi:type="dcterms:W3CDTF">2025-01-29T23:07:16Z</dcterms:modified>
  <cp:category/>
</cp:coreProperties>
</file>