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004227\Desktop\【差替　水道　下水道】【山梨県市町村課：25〆】公営企業に係る経営比較分析表（令和５年度決算）の分析等について（依頼）\"/>
    </mc:Choice>
  </mc:AlternateContent>
  <xr:revisionPtr revIDLastSave="0" documentId="13_ncr:1_{3EEF8149-A30F-4334-9E96-BC1A773C77C1}" xr6:coauthVersionLast="47" xr6:coauthVersionMax="47" xr10:uidLastSave="{00000000-0000-0000-0000-000000000000}"/>
  <workbookProtection workbookAlgorithmName="SHA-512" workbookHashValue="bBC5VMC6SKX5xesmaMMl/ojnVmVIYF7qqsr8PPErPTp8ETbcujc2up4r5jj5MTrTUN3AhGnHTq84CCFoq80/oA==" workbookSaltValue="bfP2X5Zg7510ttUyaAfUmg==" workbookSpinCount="100000" lockStructure="1"/>
  <bookViews>
    <workbookView xWindow="0" yWindow="492" windowWidth="25512" windowHeight="159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G85" i="4"/>
  <c r="BB10" i="4"/>
  <c r="AT10" i="4"/>
  <c r="P10" i="4"/>
  <c r="AT8" i="4"/>
  <c r="W8" i="4"/>
  <c r="B6"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<sst xmlns="http://schemas.openxmlformats.org/spreadsheetml/2006/main" count="236" uniqueCount="115">
  <si>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</si>
  <si>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</si>
  <si>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</si>
  <si>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</si>
  <si>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</si>
  <si>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</si>
  <si>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</si>
  <si>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</si>
  <si>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</si>
  <si>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</si>
  <si>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</si>
  <si>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</si>
  <si>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</si>
  <si>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</si>
  <si>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</si>
  <si>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</si>
  <si>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</si>
  <si>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</si>
  <si>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</si>
  <si>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</si>
  <si>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</si>
  <si>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</si>
  <si>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</si>
  <si>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</si>
  <si>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</si>
  <si>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</si>
  <si>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</si>
  <si>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</si>
  <si>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</si>
  <si>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</si>
  <si>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</si>
  <si>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</si>
  <si>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</si>
  <si>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</si>
  <si>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</si>
  <si>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</si>
  <si>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</si>
  <si>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</si>
  <si>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</si>
  <si>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</si>
  <si>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</si>
  <si>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</si>
  <si>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</si>
  <si>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</si>
  <si>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</si>
  <si>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</si>
  <si>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</si>
  <si>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</si>
  <si>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</si>
  <si>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</si>
  <si>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</si>
  <si>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</si>
  <si>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</si>
  <si>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</si>
  <si>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</si>
  <si>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</si>
  <si>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</si>
  <si>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</si>
  <si>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</si>
  <si>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</si>
  <si>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</si>
  <si>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</si>
  <si>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</si>
  <si>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</si>
  <si>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</si>
  <si>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</si>
  <si>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</si>
  <si>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</si>
  <si>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</si>
  <si>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</si>
  <si>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</si>
  <si>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</si>
  <si>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</si>
  <si>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</si>
  <si>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</si>
  <si>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</si>
  <si>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</si>
  <si>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</si>
  <si>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</si>
  <si>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</si>
  <si>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</si>
  <si>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</si>
  <si>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</si>
  <si>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</si>
  <si>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</si>
  <si>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</si>
  <si>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</si>
  <si>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</si>
  <si>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</si>
  <si>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</si>
  <si>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</si>
  <si>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</si>
  <si>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</si>
  <si>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</si>
  <si>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</si>
  <si>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</si>
  <si>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</si>
  <si>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</si>
  <si>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</si>
  <si>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</si>
  <si>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</si>
  <si>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</si>
  <si>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</si>
  <si>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</si>
  <si>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</si>
  <si>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</si>
  <si>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</si>
  <si>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</si>
  <si>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</si>
  <si>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</si>
  <si>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</si>
  <si>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</si>
  <si>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①有形固定資産減価償却率は、類似団体平均値より高い水準で推移しており、令和１１年には耐用年数に達する資産があることから、さらなる老朽化対策を講じる必要がある。
施設の新設・更新を行う際には、ストックマネジメント計画等も踏まえ、計画的に実施する必要がある。</t>
    <rPh sb="1" eb="7">
      <t>ユウケイコテイシサン</t>
    </rPh>
    <rPh sb="7" eb="12">
      <t>ゲンカショウキャクリツ</t>
    </rPh>
    <rPh sb="14" eb="18">
      <t>ルイジダンタイ</t>
    </rPh>
    <rPh sb="18" eb="21">
      <t>ヘイキンチ</t>
    </rPh>
    <rPh sb="23" eb="24">
      <t>タカ</t>
    </rPh>
    <rPh sb="25" eb="27">
      <t>スイジュン</t>
    </rPh>
    <rPh sb="28" eb="30">
      <t>スイイ</t>
    </rPh>
    <rPh sb="35" eb="37">
      <t>レイワ</t>
    </rPh>
    <rPh sb="39" eb="40">
      <t>ネン</t>
    </rPh>
    <rPh sb="42" eb="46">
      <t>タイヨウネンスウ</t>
    </rPh>
    <rPh sb="47" eb="48">
      <t>タッ</t>
    </rPh>
    <rPh sb="50" eb="52">
      <t>シサン</t>
    </rPh>
    <rPh sb="64" eb="67">
      <t>ロウキュウカ</t>
    </rPh>
    <rPh sb="67" eb="69">
      <t>タイサク</t>
    </rPh>
    <rPh sb="70" eb="71">
      <t>コウ</t>
    </rPh>
    <rPh sb="73" eb="75">
      <t>ヒツヨウ</t>
    </rPh>
    <rPh sb="80" eb="82">
      <t>シセツ</t>
    </rPh>
    <rPh sb="83" eb="85">
      <t>シンセツ</t>
    </rPh>
    <rPh sb="86" eb="88">
      <t>コウシン</t>
    </rPh>
    <rPh sb="89" eb="90">
      <t>オコナ</t>
    </rPh>
    <rPh sb="91" eb="92">
      <t>サイ</t>
    </rPh>
    <rPh sb="107" eb="108">
      <t>トウ</t>
    </rPh>
    <rPh sb="109" eb="110">
      <t>フ</t>
    </rPh>
    <rPh sb="113" eb="116">
      <t>ケイカクテキ</t>
    </rPh>
    <rPh sb="117" eb="119">
      <t>ジッシ</t>
    </rPh>
    <rPh sb="121" eb="123">
      <t>ヒツヨウ</t>
    </rPh>
    <phoneticPr fontId="4"/>
  </si>
  <si>
    <t>経営面では、特に基準外繰入に依存している経費回収率の改善、類似団体平均を下回る水洗化率の改善を図ることが必要である。
そのため、不明水削減の取組や経常コストの見直しにより経費削減を図るとともに、料金水準の定期的な見直しを行う必要がある。また、接続率向上に向け、接続補助金制度を活用した更なる周知・啓発を強化する必要がある。
一方、施設整備に関しては土地利用状況や人口の変化を考慮し、今後、より慎重に事業計画区域を設定する必要がある。公共サービスの安定的な供給を前提とした経営バランスを考慮し、計画的な新設・更新計画を立てる必要がある。</t>
    <rPh sb="0" eb="2">
      <t>ケイエイ</t>
    </rPh>
    <rPh sb="2" eb="3">
      <t>メン</t>
    </rPh>
    <rPh sb="6" eb="7">
      <t>トク</t>
    </rPh>
    <rPh sb="44" eb="46">
      <t>カイゼン</t>
    </rPh>
    <rPh sb="47" eb="48">
      <t>ハカ</t>
    </rPh>
    <rPh sb="52" eb="54">
      <t>ヒツヨウ</t>
    </rPh>
    <rPh sb="64" eb="67">
      <t>フメイスイ</t>
    </rPh>
    <rPh sb="67" eb="69">
      <t>サクゲン</t>
    </rPh>
    <rPh sb="70" eb="72">
      <t>トリクミ</t>
    </rPh>
    <rPh sb="73" eb="75">
      <t>ケイジョウ</t>
    </rPh>
    <rPh sb="79" eb="81">
      <t>ミナオ</t>
    </rPh>
    <rPh sb="85" eb="87">
      <t>ケイヒ</t>
    </rPh>
    <rPh sb="87" eb="89">
      <t>サクゲン</t>
    </rPh>
    <rPh sb="90" eb="91">
      <t>ハカ</t>
    </rPh>
    <rPh sb="97" eb="101">
      <t>リョウキンスイジュン</t>
    </rPh>
    <rPh sb="102" eb="105">
      <t>テイキテキ</t>
    </rPh>
    <rPh sb="106" eb="108">
      <t>ミナオ</t>
    </rPh>
    <rPh sb="110" eb="111">
      <t>オコナ</t>
    </rPh>
    <rPh sb="112" eb="114">
      <t>ヒツヨウ</t>
    </rPh>
    <rPh sb="121" eb="124">
      <t>セツゾクリツ</t>
    </rPh>
    <rPh sb="124" eb="126">
      <t>コウジョウ</t>
    </rPh>
    <rPh sb="127" eb="128">
      <t>ム</t>
    </rPh>
    <rPh sb="130" eb="132">
      <t>セツゾク</t>
    </rPh>
    <rPh sb="132" eb="135">
      <t>ホジョキン</t>
    </rPh>
    <rPh sb="135" eb="137">
      <t>セイド</t>
    </rPh>
    <rPh sb="138" eb="140">
      <t>カツヨウ</t>
    </rPh>
    <rPh sb="142" eb="143">
      <t>サラ</t>
    </rPh>
    <rPh sb="145" eb="147">
      <t>シュウチ</t>
    </rPh>
    <rPh sb="148" eb="150">
      <t>ケイハツ</t>
    </rPh>
    <rPh sb="151" eb="153">
      <t>キョウカ</t>
    </rPh>
    <rPh sb="155" eb="157">
      <t>ヒツヨウ</t>
    </rPh>
    <rPh sb="162" eb="164">
      <t>イッポウ</t>
    </rPh>
    <rPh sb="165" eb="169">
      <t>シセツセイビ</t>
    </rPh>
    <rPh sb="170" eb="171">
      <t>カン</t>
    </rPh>
    <rPh sb="174" eb="180">
      <t>トチリヨウジョウキョウ</t>
    </rPh>
    <rPh sb="181" eb="183">
      <t>ジンコウ</t>
    </rPh>
    <rPh sb="184" eb="186">
      <t>ヘンカ</t>
    </rPh>
    <rPh sb="187" eb="189">
      <t>コウリョ</t>
    </rPh>
    <rPh sb="191" eb="193">
      <t>コンゴ</t>
    </rPh>
    <rPh sb="196" eb="198">
      <t>シンチョウ</t>
    </rPh>
    <rPh sb="199" eb="201">
      <t>ジギョウ</t>
    </rPh>
    <rPh sb="201" eb="203">
      <t>ケイカク</t>
    </rPh>
    <rPh sb="203" eb="205">
      <t>クイキ</t>
    </rPh>
    <rPh sb="206" eb="208">
      <t>セッテイ</t>
    </rPh>
    <rPh sb="210" eb="212">
      <t>ヒツヨウ</t>
    </rPh>
    <rPh sb="216" eb="218">
      <t>コウキョウ</t>
    </rPh>
    <rPh sb="223" eb="226">
      <t>アンテイテキ</t>
    </rPh>
    <rPh sb="227" eb="229">
      <t>キョウキュウ</t>
    </rPh>
    <rPh sb="230" eb="232">
      <t>ゼンテイ</t>
    </rPh>
    <rPh sb="235" eb="237">
      <t>ケイエイ</t>
    </rPh>
    <rPh sb="242" eb="244">
      <t>コウリョ</t>
    </rPh>
    <rPh sb="246" eb="249">
      <t>ケイカクテキ</t>
    </rPh>
    <rPh sb="250" eb="252">
      <t>シンセツ</t>
    </rPh>
    <rPh sb="253" eb="255">
      <t>コウシン</t>
    </rPh>
    <rPh sb="255" eb="257">
      <t>ケイカク</t>
    </rPh>
    <rPh sb="258" eb="259">
      <t>タ</t>
    </rPh>
    <rPh sb="261" eb="263">
      <t>ヒツヨウカイゼンツヨスス</t>
    </rPh>
    <phoneticPr fontId="4"/>
  </si>
  <si>
    <t>本市公共下水道事業は平成29年度から公営企業会計に移行し経営を行っている。
①経常収支比率は100％を上回っているが⑤経費回収率が81.95％で、汚水処理費用を下水道使用料のみでは賄えず、繰入金に依存している状況にある。今後も物価上昇に伴う費用の増加が見込まれ、安定経営のために経費削減や、計画的な料金見直しを行う必要がある。
②累積欠損比率は0％で欠損金は発生していないが、維持管理費が増加傾向であり営業収益を慎重に見込むなかで健全経営を図る必要がある。
③流動比率は、類似団体平均との比較で下回っている。流動負債の内、大部分が建設改良費に充てる企業債であり、平準化も踏まえた長期的・計画的な償還を行う必要がある。
④企業債残高対事業規模比率は、企業債現在高は減少傾向である。整備費の平準化を図りつつ適切な施設整備投資を行い、安定した事業運営に務める必要がある。
⑥汚水処理原価は、類似団体平均と比べ下回っているが、処理費用の削減を図ると同時に未接続世帯への更なる加入促進を図り、有収水量の増加につなげる必要がある。
⑧水洗化率は、類似団体平均値より低い状況である。接続補助制度の周知・啓発活動により接続率の向上を図るとともに適切な施設整備を行い更なる水洗化率の向上に取り組む必要がある。</t>
    <rPh sb="0" eb="2">
      <t>ホンシ</t>
    </rPh>
    <rPh sb="2" eb="7">
      <t>コウキョウゲスイドウ</t>
    </rPh>
    <rPh sb="7" eb="9">
      <t>ジギョウ</t>
    </rPh>
    <rPh sb="10" eb="12">
      <t>ヘイセイ</t>
    </rPh>
    <rPh sb="14" eb="16">
      <t>ネンド</t>
    </rPh>
    <rPh sb="18" eb="24">
      <t>コウエイキギョウカイケイ</t>
    </rPh>
    <rPh sb="25" eb="27">
      <t>イコウ</t>
    </rPh>
    <rPh sb="28" eb="30">
      <t>ケイエイ</t>
    </rPh>
    <rPh sb="31" eb="32">
      <t>オコナ</t>
    </rPh>
    <rPh sb="39" eb="41">
      <t>ケイジョウ</t>
    </rPh>
    <rPh sb="41" eb="43">
      <t>シュウシ</t>
    </rPh>
    <rPh sb="43" eb="45">
      <t>ヒリツ</t>
    </rPh>
    <rPh sb="51" eb="53">
      <t>ウワマワ</t>
    </rPh>
    <rPh sb="59" eb="64">
      <t>ケイヒカイシュウリツ</t>
    </rPh>
    <rPh sb="78" eb="79">
      <t>ヨウ</t>
    </rPh>
    <rPh sb="80" eb="83">
      <t>ゲスイドウ</t>
    </rPh>
    <rPh sb="83" eb="86">
      <t>シヨウリョウ</t>
    </rPh>
    <rPh sb="90" eb="91">
      <t>マカナ</t>
    </rPh>
    <rPh sb="94" eb="97">
      <t>クリイレキン</t>
    </rPh>
    <rPh sb="98" eb="100">
      <t>イゾン</t>
    </rPh>
    <rPh sb="104" eb="106">
      <t>ジョウキョウ</t>
    </rPh>
    <rPh sb="110" eb="112">
      <t>コンゴ</t>
    </rPh>
    <rPh sb="118" eb="119">
      <t>トモナ</t>
    </rPh>
    <rPh sb="126" eb="128">
      <t>ミコ</t>
    </rPh>
    <rPh sb="131" eb="133">
      <t>アンテイ</t>
    </rPh>
    <rPh sb="133" eb="135">
      <t>ケイエイ</t>
    </rPh>
    <rPh sb="145" eb="147">
      <t>ケイカク</t>
    </rPh>
    <rPh sb="147" eb="148">
      <t>テキ</t>
    </rPh>
    <rPh sb="155" eb="156">
      <t>オコナ</t>
    </rPh>
    <rPh sb="157" eb="159">
      <t>ヒツヨウ</t>
    </rPh>
    <rPh sb="165" eb="171">
      <t>ルイセキケッソンヒリツ</t>
    </rPh>
    <rPh sb="175" eb="178">
      <t>ケッソンキン</t>
    </rPh>
    <rPh sb="179" eb="181">
      <t>ハッセイ</t>
    </rPh>
    <rPh sb="188" eb="192">
      <t>イジカンリ</t>
    </rPh>
    <rPh sb="192" eb="193">
      <t>ヒ</t>
    </rPh>
    <rPh sb="194" eb="198">
      <t>ゾウカケイコウ</t>
    </rPh>
    <rPh sb="201" eb="205">
      <t>エイギョウシュウエキ</t>
    </rPh>
    <rPh sb="206" eb="208">
      <t>シンチョウ</t>
    </rPh>
    <rPh sb="209" eb="211">
      <t>ミコ</t>
    </rPh>
    <rPh sb="215" eb="217">
      <t>ケンゼン</t>
    </rPh>
    <rPh sb="217" eb="219">
      <t>ケイエイ</t>
    </rPh>
    <rPh sb="220" eb="221">
      <t>ハカ</t>
    </rPh>
    <rPh sb="222" eb="224">
      <t>ヒツヨウ</t>
    </rPh>
    <rPh sb="230" eb="234">
      <t>リュウドウヒリツ</t>
    </rPh>
    <rPh sb="236" eb="242">
      <t>ルイジダンタイヘイキン</t>
    </rPh>
    <rPh sb="244" eb="246">
      <t>ヒカク</t>
    </rPh>
    <rPh sb="247" eb="249">
      <t>シタマワ</t>
    </rPh>
    <rPh sb="254" eb="256">
      <t>リュウドウ</t>
    </rPh>
    <rPh sb="256" eb="258">
      <t>フサイ</t>
    </rPh>
    <rPh sb="259" eb="260">
      <t>ウチ</t>
    </rPh>
    <rPh sb="261" eb="264">
      <t>ダイブブン</t>
    </rPh>
    <rPh sb="265" eb="270">
      <t>ケンセツカイリョウヒ</t>
    </rPh>
    <rPh sb="271" eb="272">
      <t>ア</t>
    </rPh>
    <rPh sb="274" eb="277">
      <t>キギョウサイ</t>
    </rPh>
    <rPh sb="281" eb="284">
      <t>ヘイジュンカ</t>
    </rPh>
    <rPh sb="285" eb="286">
      <t>フ</t>
    </rPh>
    <rPh sb="289" eb="292">
      <t>チョウキテキ</t>
    </rPh>
    <rPh sb="293" eb="296">
      <t>ケイカクテキ</t>
    </rPh>
    <rPh sb="297" eb="299">
      <t>ショウカン</t>
    </rPh>
    <rPh sb="300" eb="301">
      <t>オコナ</t>
    </rPh>
    <rPh sb="302" eb="304">
      <t>ヒツヨウ</t>
    </rPh>
    <rPh sb="324" eb="330">
      <t>キギョウサイゲンザイダカ</t>
    </rPh>
    <rPh sb="331" eb="333">
      <t>ゲンショウ</t>
    </rPh>
    <rPh sb="333" eb="335">
      <t>ケイコウ</t>
    </rPh>
    <rPh sb="367" eb="369">
      <t>テキセツ</t>
    </rPh>
    <rPh sb="370" eb="372">
      <t>シセツ</t>
    </rPh>
    <rPh sb="374" eb="376">
      <t>トウシ</t>
    </rPh>
    <rPh sb="377" eb="378">
      <t>オコナ</t>
    </rPh>
    <rPh sb="401" eb="403">
      <t>シタマワ</t>
    </rPh>
    <rPh sb="409" eb="413">
      <t>ショリヒヨウ</t>
    </rPh>
    <rPh sb="414" eb="416">
      <t>サクゲン</t>
    </rPh>
    <rPh sb="417" eb="418">
      <t>ハカ</t>
    </rPh>
    <rPh sb="420" eb="422">
      <t>ドウジ</t>
    </rPh>
    <rPh sb="476" eb="477">
      <t>ヒク</t>
    </rPh>
    <rPh sb="478" eb="480">
      <t>ジョウキョウ</t>
    </rPh>
    <rPh sb="488" eb="490">
      <t>セイド</t>
    </rPh>
    <rPh sb="501" eb="504">
      <t>セツゾクリツ</t>
    </rPh>
    <rPh sb="505" eb="507">
      <t>コウジョウ</t>
    </rPh>
    <rPh sb="508" eb="509">
      <t>ハカ</t>
    </rPh>
    <rPh sb="514" eb="516">
      <t>テキセツ</t>
    </rPh>
    <rPh sb="517" eb="519">
      <t>シセツ</t>
    </rPh>
    <rPh sb="519" eb="521">
      <t>セイビ</t>
    </rPh>
    <rPh sb="522" eb="52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</si>
</sst>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AC-4CE8-B245-508EA35FFA2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c:v>
                </c:pt>
                <c:pt idx="3">
                  <c:v>7.0000000000000007E-2</c:v>
                </c:pt>
                <c:pt idx="4">
                  <c:v>0.06</c:v>
                </c:pt>
              </c:numCache>
            </c:numRef>
          </c:val>
          <c:smooth val="0"/>
          <c:extLst>
            <c:ext xmlns:c16="http://schemas.microsoft.com/office/drawing/2014/chart" uri="{C3380CC4-5D6E-409C-BE32-E72D297353CC}">
              <c16:uniqueId val="{00000001-4BAC-4CE8-B245-508EA35FFA2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92-4D68-A505-6FFA8BAE8A9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55.55</c:v>
                </c:pt>
                <c:pt idx="1">
                  <c:v>55.84</c:v>
                </c:pt>
                <c:pt idx="2">
                  <c:v>55.78</c:v>
                </c:pt>
                <c:pt idx="3">
                  <c:v>54.86</c:v>
                </c:pt>
                <c:pt idx="4">
                  <c:v>55.04</c:v>
                </c:pt>
              </c:numCache>
            </c:numRef>
          </c:val>
          <c:smooth val="0"/>
          <c:extLst>
            <c:ext xmlns:c16="http://schemas.microsoft.com/office/drawing/2014/chart" uri="{C3380CC4-5D6E-409C-BE32-E72D297353CC}">
              <c16:uniqueId val="{00000001-5792-4D68-A505-6FFA8BAE8A9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80.06</c:v>
                </c:pt>
                <c:pt idx="1">
                  <c:v>81.09</c:v>
                </c:pt>
                <c:pt idx="2">
                  <c:v>81.8</c:v>
                </c:pt>
                <c:pt idx="3">
                  <c:v>82.44</c:v>
                </c:pt>
                <c:pt idx="4">
                  <c:v>82.97</c:v>
                </c:pt>
              </c:numCache>
            </c:numRef>
          </c:val>
          <c:extLst>
            <c:ext xmlns:c16="http://schemas.microsoft.com/office/drawing/2014/chart" uri="{C3380CC4-5D6E-409C-BE32-E72D297353CC}">
              <c16:uniqueId val="{00000000-C84B-4375-AEFA-0596653E672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91.64</c:v>
                </c:pt>
                <c:pt idx="1">
                  <c:v>92.34</c:v>
                </c:pt>
                <c:pt idx="2">
                  <c:v>91.78</c:v>
                </c:pt>
                <c:pt idx="3">
                  <c:v>91.37</c:v>
                </c:pt>
                <c:pt idx="4">
                  <c:v>91.92</c:v>
                </c:pt>
              </c:numCache>
            </c:numRef>
          </c:val>
          <c:smooth val="0"/>
          <c:extLst>
            <c:ext xmlns:c16="http://schemas.microsoft.com/office/drawing/2014/chart" uri="{C3380CC4-5D6E-409C-BE32-E72D297353CC}">
              <c16:uniqueId val="{00000001-C84B-4375-AEFA-0596653E672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102.57</c:v>
                </c:pt>
                <c:pt idx="1">
                  <c:v>102.35</c:v>
                </c:pt>
                <c:pt idx="2">
                  <c:v>101.33</c:v>
                </c:pt>
                <c:pt idx="3">
                  <c:v>103.44</c:v>
                </c:pt>
                <c:pt idx="4">
                  <c:v>101.99</c:v>
                </c:pt>
              </c:numCache>
            </c:numRef>
          </c:val>
          <c:extLst>
            <c:ext xmlns:c16="http://schemas.microsoft.com/office/drawing/2014/chart" uri="{C3380CC4-5D6E-409C-BE32-E72D297353CC}">
              <c16:uniqueId val="{00000000-33D9-414E-B234-1A333FC9765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104.01</c:v>
                </c:pt>
                <c:pt idx="1">
                  <c:v>105.41</c:v>
                </c:pt>
                <c:pt idx="2">
                  <c:v>104.64</c:v>
                </c:pt>
                <c:pt idx="3">
                  <c:v>105.35</c:v>
                </c:pt>
                <c:pt idx="4">
                  <c:v>106.8</c:v>
                </c:pt>
              </c:numCache>
            </c:numRef>
          </c:val>
          <c:smooth val="0"/>
          <c:extLst>
            <c:ext xmlns:c16="http://schemas.microsoft.com/office/drawing/2014/chart" uri="{C3380CC4-5D6E-409C-BE32-E72D297353CC}">
              <c16:uniqueId val="{00000001-33D9-414E-B234-1A333FC9765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33.15</c:v>
                </c:pt>
                <c:pt idx="1">
                  <c:v>34.22</c:v>
                </c:pt>
                <c:pt idx="2">
                  <c:v>35.58</c:v>
                </c:pt>
                <c:pt idx="3">
                  <c:v>36.82</c:v>
                </c:pt>
                <c:pt idx="4">
                  <c:v>38.03</c:v>
                </c:pt>
              </c:numCache>
            </c:numRef>
          </c:val>
          <c:extLst>
            <c:ext xmlns:c16="http://schemas.microsoft.com/office/drawing/2014/chart" uri="{C3380CC4-5D6E-409C-BE32-E72D297353CC}">
              <c16:uniqueId val="{00000000-306E-4853-91B4-41F452C7F3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25.37</c:v>
                </c:pt>
                <c:pt idx="2">
                  <c:v>26.89</c:v>
                </c:pt>
                <c:pt idx="3">
                  <c:v>29.42</c:v>
                </c:pt>
                <c:pt idx="4">
                  <c:v>31.14</c:v>
                </c:pt>
              </c:numCache>
            </c:numRef>
          </c:val>
          <c:smooth val="0"/>
          <c:extLst>
            <c:ext xmlns:c16="http://schemas.microsoft.com/office/drawing/2014/chart" uri="{C3380CC4-5D6E-409C-BE32-E72D297353CC}">
              <c16:uniqueId val="{00000001-306E-4853-91B4-41F452C7F3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18-4E39-8C41-EC0AD6C8CE2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0.57999999999999996</c:v>
                </c:pt>
                <c:pt idx="1">
                  <c:v>0.54</c:v>
                </c:pt>
                <c:pt idx="2">
                  <c:v>0.75</c:v>
                </c:pt>
                <c:pt idx="3">
                  <c:v>0.74</c:v>
                </c:pt>
                <c:pt idx="4">
                  <c:v>0.76</c:v>
                </c:pt>
              </c:numCache>
            </c:numRef>
          </c:val>
          <c:smooth val="0"/>
          <c:extLst>
            <c:ext xmlns:c16="http://schemas.microsoft.com/office/drawing/2014/chart" uri="{C3380CC4-5D6E-409C-BE32-E72D297353CC}">
              <c16:uniqueId val="{00000001-E918-4E39-8C41-EC0AD6C8CE2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86-4C56-B5C6-1071C7AEE75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26.18</c:v>
                </c:pt>
                <c:pt idx="1">
                  <c:v>25.86</c:v>
                </c:pt>
                <c:pt idx="2">
                  <c:v>25.76</c:v>
                </c:pt>
                <c:pt idx="3">
                  <c:v>26.07</c:v>
                </c:pt>
                <c:pt idx="4">
                  <c:v>26.89</c:v>
                </c:pt>
              </c:numCache>
            </c:numRef>
          </c:val>
          <c:smooth val="0"/>
          <c:extLst>
            <c:ext xmlns:c16="http://schemas.microsoft.com/office/drawing/2014/chart" uri="{C3380CC4-5D6E-409C-BE32-E72D297353CC}">
              <c16:uniqueId val="{00000001-DA86-4C56-B5C6-1071C7AEE75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30.37</c:v>
                </c:pt>
                <c:pt idx="1">
                  <c:v>21.58</c:v>
                </c:pt>
                <c:pt idx="2">
                  <c:v>22.42</c:v>
                </c:pt>
                <c:pt idx="3">
                  <c:v>28.53</c:v>
                </c:pt>
                <c:pt idx="4">
                  <c:v>40.03</c:v>
                </c:pt>
              </c:numCache>
            </c:numRef>
          </c:val>
          <c:extLst>
            <c:ext xmlns:c16="http://schemas.microsoft.com/office/drawing/2014/chart" uri="{C3380CC4-5D6E-409C-BE32-E72D297353CC}">
              <c16:uniqueId val="{00000000-232F-4AB7-8F99-3E7CC50BB8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c:v>
                </c:pt>
                <c:pt idx="1">
                  <c:v>58.23</c:v>
                </c:pt>
                <c:pt idx="2">
                  <c:v>65.56</c:v>
                </c:pt>
                <c:pt idx="3">
                  <c:v>65.87</c:v>
                </c:pt>
                <c:pt idx="4">
                  <c:v>77.260000000000005</c:v>
                </c:pt>
              </c:numCache>
            </c:numRef>
          </c:val>
          <c:smooth val="0"/>
          <c:extLst>
            <c:ext xmlns:c16="http://schemas.microsoft.com/office/drawing/2014/chart" uri="{C3380CC4-5D6E-409C-BE32-E72D297353CC}">
              <c16:uniqueId val="{00000001-232F-4AB7-8F99-3E7CC50BB8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712.27</c:v>
                </c:pt>
                <c:pt idx="1">
                  <c:v>2307.58</c:v>
                </c:pt>
                <c:pt idx="2">
                  <c:v>2221.0300000000002</c:v>
                </c:pt>
                <c:pt idx="3">
                  <c:v>1997.3</c:v>
                </c:pt>
                <c:pt idx="4">
                  <c:v>1893.74</c:v>
                </c:pt>
              </c:numCache>
            </c:numRef>
          </c:val>
          <c:extLst>
            <c:ext xmlns:c16="http://schemas.microsoft.com/office/drawing/2014/chart" uri="{C3380CC4-5D6E-409C-BE32-E72D297353CC}">
              <c16:uniqueId val="{00000000-6BB1-43D2-8EBF-1024A95B334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807.75</c:v>
                </c:pt>
                <c:pt idx="1">
                  <c:v>812.92</c:v>
                </c:pt>
                <c:pt idx="2">
                  <c:v>765.48</c:v>
                </c:pt>
                <c:pt idx="3">
                  <c:v>742.08</c:v>
                </c:pt>
                <c:pt idx="4">
                  <c:v>730.84</c:v>
                </c:pt>
              </c:numCache>
            </c:numRef>
          </c:val>
          <c:smooth val="0"/>
          <c:extLst>
            <c:ext xmlns:c16="http://schemas.microsoft.com/office/drawing/2014/chart" uri="{C3380CC4-5D6E-409C-BE32-E72D297353CC}">
              <c16:uniqueId val="{00000001-6BB1-43D2-8EBF-1024A95B334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86.6</c:v>
                </c:pt>
                <c:pt idx="1">
                  <c:v>93.72</c:v>
                </c:pt>
                <c:pt idx="2">
                  <c:v>72.89</c:v>
                </c:pt>
                <c:pt idx="3">
                  <c:v>72.62</c:v>
                </c:pt>
                <c:pt idx="4">
                  <c:v>81.95</c:v>
                </c:pt>
              </c:numCache>
            </c:numRef>
          </c:val>
          <c:extLst>
            <c:ext xmlns:c16="http://schemas.microsoft.com/office/drawing/2014/chart" uri="{C3380CC4-5D6E-409C-BE32-E72D297353CC}">
              <c16:uniqueId val="{00000000-B65B-4A35-A0EC-4513009DAC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86.94</c:v>
                </c:pt>
                <c:pt idx="1">
                  <c:v>85.4</c:v>
                </c:pt>
                <c:pt idx="2">
                  <c:v>87.8</c:v>
                </c:pt>
                <c:pt idx="3">
                  <c:v>86.51</c:v>
                </c:pt>
                <c:pt idx="4">
                  <c:v>89.17</c:v>
                </c:pt>
              </c:numCache>
            </c:numRef>
          </c:val>
          <c:smooth val="0"/>
          <c:extLst>
            <c:ext xmlns:c16="http://schemas.microsoft.com/office/drawing/2014/chart" uri="{C3380CC4-5D6E-409C-BE32-E72D297353CC}">
              <c16:uniqueId val="{00000001-B65B-4A35-A0EC-4513009DAC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162.56</c:v>
                </c:pt>
                <c:pt idx="1">
                  <c:v>148.87</c:v>
                </c:pt>
                <c:pt idx="2">
                  <c:v>193.46</c:v>
                </c:pt>
                <c:pt idx="3">
                  <c:v>192.68</c:v>
                </c:pt>
                <c:pt idx="4">
                  <c:v>178.54</c:v>
                </c:pt>
              </c:numCache>
            </c:numRef>
          </c:val>
          <c:extLst>
            <c:ext xmlns:c16="http://schemas.microsoft.com/office/drawing/2014/chart" uri="{C3380CC4-5D6E-409C-BE32-E72D297353CC}">
              <c16:uniqueId val="{00000000-5A53-40F9-B557-599519BB28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179.63</c:v>
                </c:pt>
                <c:pt idx="1">
                  <c:v>188.57</c:v>
                </c:pt>
                <c:pt idx="2">
                  <c:v>187.69</c:v>
                </c:pt>
                <c:pt idx="3">
                  <c:v>188.24</c:v>
                </c:pt>
                <c:pt idx="4">
                  <c:v>184.85</c:v>
                </c:pt>
              </c:numCache>
            </c:numRef>
          </c:val>
          <c:smooth val="0"/>
          <c:extLst>
            <c:ext xmlns:c16="http://schemas.microsoft.com/office/drawing/2014/chart" uri="{C3380CC4-5D6E-409C-BE32-E72D297353CC}">
              <c16:uniqueId val="{00000001-5A53-40F9-B557-599519BB28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山梨県　山梨市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Cd1</v>
      </c>
      <c r="X8" s="39"/>
      <c r="Y8" s="39"/>
      <c r="Z8" s="39"/>
      <c r="AA8" s="39"/>
      <c r="AB8" s="39"/>
      <c r="AC8" s="39"/>
      <c r="AD8" s="40" t="str">
        <f>データ!$M$6</f>
        <v>非設置</v>
      </c>
      <c r="AE8" s="40"/>
      <c r="AF8" s="40"/>
      <c r="AG8" s="40"/>
      <c r="AH8" s="40"/>
      <c r="AI8" s="40"/>
      <c r="AJ8" s="40"/>
      <c r="AK8" s="3"/>
      <c r="AL8" s="41">
        <f>データ!S6</f>
        <v>33114</v>
      </c>
      <c r="AM8" s="41"/>
      <c r="AN8" s="41"/>
      <c r="AO8" s="41"/>
      <c r="AP8" s="41"/>
      <c r="AQ8" s="41"/>
      <c r="AR8" s="41"/>
      <c r="AS8" s="41"/>
      <c r="AT8" s="34">
        <f>データ!T6</f>
        <v>289.8</v>
      </c>
      <c r="AU8" s="34"/>
      <c r="AV8" s="34"/>
      <c r="AW8" s="34"/>
      <c r="AX8" s="34"/>
      <c r="AY8" s="34"/>
      <c r="AZ8" s="34"/>
      <c r="BA8" s="34"/>
      <c r="BB8" s="34">
        <f>データ!U6</f>
        <v>114.27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50.89</v>
      </c>
      <c r="J10" s="34"/>
      <c r="K10" s="34"/>
      <c r="L10" s="34"/>
      <c r="M10" s="34"/>
      <c r="N10" s="34"/>
      <c r="O10" s="34"/>
      <c r="P10" s="34">
        <f>データ!P6</f>
        <v>53.92</v>
      </c>
      <c r="Q10" s="34"/>
      <c r="R10" s="34"/>
      <c r="S10" s="34"/>
      <c r="T10" s="34"/>
      <c r="U10" s="34"/>
      <c r="V10" s="34"/>
      <c r="W10" s="34">
        <f>データ!Q6</f>
        <v>77.44</v>
      </c>
      <c r="X10" s="34"/>
      <c r="Y10" s="34"/>
      <c r="Z10" s="34"/>
      <c r="AA10" s="34"/>
      <c r="AB10" s="34"/>
      <c r="AC10" s="34"/>
      <c r="AD10" s="41">
        <f>データ!R6</f>
        <v>2596</v>
      </c>
      <c r="AE10" s="41"/>
      <c r="AF10" s="41"/>
      <c r="AG10" s="41"/>
      <c r="AH10" s="41"/>
      <c r="AI10" s="41"/>
      <c r="AJ10" s="41"/>
      <c r="AK10" s="2"/>
      <c r="AL10" s="41">
        <f>データ!V6</f>
        <v>17761</v>
      </c>
      <c r="AM10" s="41"/>
      <c r="AN10" s="41"/>
      <c r="AO10" s="41"/>
      <c r="AP10" s="41"/>
      <c r="AQ10" s="41"/>
      <c r="AR10" s="41"/>
      <c r="AS10" s="41"/>
      <c r="AT10" s="34">
        <f>データ!W6</f>
        <v>7.65</v>
      </c>
      <c r="AU10" s="34"/>
      <c r="AV10" s="34"/>
      <c r="AW10" s="34"/>
      <c r="AX10" s="34"/>
      <c r="AY10" s="34"/>
      <c r="AZ10" s="34"/>
      <c r="BA10" s="34"/>
      <c r="BB10" s="34">
        <f>データ!X6</f>
        <v>2321.6999999999998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114</v>
      </c>
      <c r="BM16" s="74"/>
      <c r="BN16" s="74"/>
      <c r="BO16" s="74"/>
      <c r="BP16" s="74"/>
      <c r="BQ16" s="74"/>
      <c r="BR16" s="74"/>
      <c r="BS16" s="74"/>
      <c r="BT16" s="74"/>
      <c r="BU16" s="74"/>
      <c r="BV16" s="74"/>
      <c r="BW16" s="74"/>
      <c r="BX16" s="74"/>
      <c r="BY16" s="74"/>
      <c r="BZ16" s="7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112</v>
      </c>
      <c r="BM47" s="74"/>
      <c r="BN47" s="74"/>
      <c r="BO47" s="74"/>
      <c r="BP47" s="74"/>
      <c r="BQ47" s="74"/>
      <c r="BR47" s="74"/>
      <c r="BS47" s="74"/>
      <c r="BT47" s="74"/>
      <c r="BU47" s="74"/>
      <c r="BV47" s="74"/>
      <c r="BW47" s="74"/>
      <c r="BX47" s="74"/>
      <c r="BY47" s="74"/>
      <c r="BZ47" s="7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4"/>
      <c r="BN60" s="74"/>
      <c r="BO60" s="74"/>
      <c r="BP60" s="74"/>
      <c r="BQ60" s="74"/>
      <c r="BR60" s="74"/>
      <c r="BS60" s="74"/>
      <c r="BT60" s="74"/>
      <c r="BU60" s="74"/>
      <c r="BV60" s="74"/>
      <c r="BW60" s="74"/>
      <c r="BX60" s="74"/>
      <c r="BY60" s="74"/>
      <c r="BZ60" s="75"/>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4"/>
      <c r="BN61" s="74"/>
      <c r="BO61" s="74"/>
      <c r="BP61" s="74"/>
      <c r="BQ61" s="74"/>
      <c r="BR61" s="74"/>
      <c r="BS61" s="74"/>
      <c r="BT61" s="74"/>
      <c r="BU61" s="74"/>
      <c r="BV61" s="74"/>
      <c r="BW61" s="74"/>
      <c r="BX61" s="74"/>
      <c r="BY61" s="74"/>
      <c r="BZ61" s="7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113</v>
      </c>
      <c r="BM66" s="74"/>
      <c r="BN66" s="74"/>
      <c r="BO66" s="74"/>
      <c r="BP66" s="74"/>
      <c r="BQ66" s="74"/>
      <c r="BR66" s="74"/>
      <c r="BS66" s="74"/>
      <c r="BT66" s="74"/>
      <c r="BU66" s="74"/>
      <c r="BV66" s="74"/>
      <c r="BW66" s="74"/>
      <c r="BX66" s="74"/>
      <c r="BY66" s="74"/>
      <c r="BZ66" s="7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2">
      <c r="C83" s="64" t="s">
        <v>30</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GRuKnm3GGPzjD6IqYtNAV5QHOSLZSTYVgFehxWL3iCeT5bOdHzM3tZKeW5ff4icWsoJ2Se0f5CIVVgVJTdPFg==" saltValue="QtUY1Eml6T2XLi0c1kjS+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2">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192058</v>
      </c>
      <c r="D6" s="19">
        <f t="shared" si="3"/>
        <v>46</v>
      </c>
      <c r="E6" s="19">
        <f t="shared" si="3"/>
        <v>17</v>
      </c>
      <c r="F6" s="19">
        <f t="shared" si="3"/>
        <v>1</v>
      </c>
      <c r="G6" s="19">
        <f t="shared" si="3"/>
        <v>0</v>
      </c>
      <c r="H6" s="19" t="str">
        <f t="shared" si="3"/>
        <v>山梨県　山梨市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50.89</v>
      </c>
      <c r="P6" s="20">
        <f t="shared" si="3"/>
        <v>53.92</v>
      </c>
      <c r="Q6" s="20">
        <f t="shared" si="3"/>
        <v>77.44</v>
      </c>
      <c r="R6" s="20">
        <f t="shared" si="3"/>
        <v>2596</v>
      </c>
      <c r="S6" s="20">
        <f t="shared" si="3"/>
        <v>33114</v>
      </c>
      <c r="T6" s="20">
        <f t="shared" si="3"/>
        <v>289.8</v>
      </c>
      <c r="U6" s="20">
        <f t="shared" si="3"/>
        <v>114.27</v>
      </c>
      <c r="V6" s="20">
        <f t="shared" si="3"/>
        <v>17761</v>
      </c>
      <c r="W6" s="20">
        <f t="shared" si="3"/>
        <v>7.65</v>
      </c>
      <c r="X6" s="20">
        <f t="shared" si="3"/>
        <v>2321.6999999999998</v>
      </c>
      <c r="Y6" s="21">
        <f>IF(Y7="",NA(),Y7)</f>
        <v>102.57</v>
      </c>
      <c r="Z6" s="21">
        <f t="shared" ref="Z6:AH6" si="4">IF(Z7="",NA(),Z7)</f>
        <v>102.35</v>
      </c>
      <c r="AA6" s="21">
        <f t="shared" si="4"/>
        <v>101.33</v>
      </c>
      <c r="AB6" s="21">
        <f t="shared" si="4"/>
        <v>103.44</v>
      </c>
      <c r="AC6" s="21">
        <f t="shared" si="4"/>
        <v>101.99</v>
      </c>
      <c r="AD6" s="21">
        <f t="shared" si="4"/>
        <v>104.01</v>
      </c>
      <c r="AE6" s="21">
        <f t="shared" si="4"/>
        <v>105.41</v>
      </c>
      <c r="AF6" s="21">
        <f t="shared" si="4"/>
        <v>104.64</v>
      </c>
      <c r="AG6" s="21">
        <f t="shared" si="4"/>
        <v>105.35</v>
      </c>
      <c r="AH6" s="21">
        <f t="shared" si="4"/>
        <v>106.8</v>
      </c>
      <c r="AI6" s="20" t="str">
        <f>IF(AI7="","",IF(AI7="-","【-】","【"&amp;SUBSTITUTE(TEXT(AI7,"#,##0.00"),"-","△")&amp;"】"))</f>
        <v>【105.91】</v>
      </c>
      <c r="AJ6" s="20">
        <f>IF(AJ7="",NA(),AJ7)</f>
        <v>0</v>
      </c>
      <c r="AK6" s="20">
        <f t="shared" ref="AK6:AS6" si="5">IF(AK7="",NA(),AK7)</f>
        <v>0</v>
      </c>
      <c r="AL6" s="20">
        <f t="shared" si="5"/>
        <v>0</v>
      </c>
      <c r="AM6" s="20">
        <f t="shared" si="5"/>
        <v>0</v>
      </c>
      <c r="AN6" s="20">
        <f t="shared" si="5"/>
        <v>0</v>
      </c>
      <c r="AO6" s="21">
        <f t="shared" si="5"/>
        <v>26.18</v>
      </c>
      <c r="AP6" s="21">
        <f t="shared" si="5"/>
        <v>25.86</v>
      </c>
      <c r="AQ6" s="21">
        <f t="shared" si="5"/>
        <v>25.76</v>
      </c>
      <c r="AR6" s="21">
        <f t="shared" si="5"/>
        <v>26.07</v>
      </c>
      <c r="AS6" s="21">
        <f t="shared" si="5"/>
        <v>26.89</v>
      </c>
      <c r="AT6" s="20" t="str">
        <f>IF(AT7="","",IF(AT7="-","【-】","【"&amp;SUBSTITUTE(TEXT(AT7,"#,##0.00"),"-","△")&amp;"】"))</f>
        <v>【3.03】</v>
      </c>
      <c r="AU6" s="21">
        <f>IF(AU7="",NA(),AU7)</f>
        <v>30.37</v>
      </c>
      <c r="AV6" s="21">
        <f t="shared" ref="AV6:BD6" si="6">IF(AV7="",NA(),AV7)</f>
        <v>21.58</v>
      </c>
      <c r="AW6" s="21">
        <f t="shared" si="6"/>
        <v>22.42</v>
      </c>
      <c r="AX6" s="21">
        <f t="shared" si="6"/>
        <v>28.53</v>
      </c>
      <c r="AY6" s="21">
        <f t="shared" si="6"/>
        <v>40.03</v>
      </c>
      <c r="AZ6" s="21">
        <f t="shared" si="6"/>
        <v>57.3</v>
      </c>
      <c r="BA6" s="21">
        <f t="shared" si="6"/>
        <v>58.23</v>
      </c>
      <c r="BB6" s="21">
        <f t="shared" si="6"/>
        <v>65.56</v>
      </c>
      <c r="BC6" s="21">
        <f t="shared" si="6"/>
        <v>65.87</v>
      </c>
      <c r="BD6" s="21">
        <f t="shared" si="6"/>
        <v>77.260000000000005</v>
      </c>
      <c r="BE6" s="20" t="str">
        <f>IF(BE7="","",IF(BE7="-","【-】","【"&amp;SUBSTITUTE(TEXT(BE7,"#,##0.00"),"-","△")&amp;"】"))</f>
        <v>【78.43】</v>
      </c>
      <c r="BF6" s="21">
        <f>IF(BF7="",NA(),BF7)</f>
        <v>712.27</v>
      </c>
      <c r="BG6" s="21">
        <f t="shared" ref="BG6:BO6" si="7">IF(BG7="",NA(),BG7)</f>
        <v>2307.58</v>
      </c>
      <c r="BH6" s="21">
        <f t="shared" si="7"/>
        <v>2221.0300000000002</v>
      </c>
      <c r="BI6" s="21">
        <f t="shared" si="7"/>
        <v>1997.3</v>
      </c>
      <c r="BJ6" s="21">
        <f t="shared" si="7"/>
        <v>1893.74</v>
      </c>
      <c r="BK6" s="21">
        <f t="shared" si="7"/>
        <v>807.75</v>
      </c>
      <c r="BL6" s="21">
        <f t="shared" si="7"/>
        <v>812.92</v>
      </c>
      <c r="BM6" s="21">
        <f t="shared" si="7"/>
        <v>765.48</v>
      </c>
      <c r="BN6" s="21">
        <f t="shared" si="7"/>
        <v>742.08</v>
      </c>
      <c r="BO6" s="21">
        <f t="shared" si="7"/>
        <v>730.84</v>
      </c>
      <c r="BP6" s="20" t="str">
        <f>IF(BP7="","",IF(BP7="-","【-】","【"&amp;SUBSTITUTE(TEXT(BP7,"#,##0.00"),"-","△")&amp;"】"))</f>
        <v>【630.82】</v>
      </c>
      <c r="BQ6" s="21">
        <f>IF(BQ7="",NA(),BQ7)</f>
        <v>86.6</v>
      </c>
      <c r="BR6" s="21">
        <f t="shared" ref="BR6:BZ6" si="8">IF(BR7="",NA(),BR7)</f>
        <v>93.72</v>
      </c>
      <c r="BS6" s="21">
        <f t="shared" si="8"/>
        <v>72.89</v>
      </c>
      <c r="BT6" s="21">
        <f t="shared" si="8"/>
        <v>72.62</v>
      </c>
      <c r="BU6" s="21">
        <f t="shared" si="8"/>
        <v>81.95</v>
      </c>
      <c r="BV6" s="21">
        <f t="shared" si="8"/>
        <v>86.94</v>
      </c>
      <c r="BW6" s="21">
        <f t="shared" si="8"/>
        <v>85.4</v>
      </c>
      <c r="BX6" s="21">
        <f t="shared" si="8"/>
        <v>87.8</v>
      </c>
      <c r="BY6" s="21">
        <f t="shared" si="8"/>
        <v>86.51</v>
      </c>
      <c r="BZ6" s="21">
        <f t="shared" si="8"/>
        <v>89.17</v>
      </c>
      <c r="CA6" s="20" t="str">
        <f>IF(CA7="","",IF(CA7="-","【-】","【"&amp;SUBSTITUTE(TEXT(CA7,"#,##0.00"),"-","△")&amp;"】"))</f>
        <v>【97.81】</v>
      </c>
      <c r="CB6" s="21">
        <f>IF(CB7="",NA(),CB7)</f>
        <v>162.56</v>
      </c>
      <c r="CC6" s="21">
        <f t="shared" ref="CC6:CK6" si="9">IF(CC7="",NA(),CC7)</f>
        <v>148.87</v>
      </c>
      <c r="CD6" s="21">
        <f t="shared" si="9"/>
        <v>193.46</v>
      </c>
      <c r="CE6" s="21">
        <f t="shared" si="9"/>
        <v>192.68</v>
      </c>
      <c r="CF6" s="21">
        <f t="shared" si="9"/>
        <v>178.54</v>
      </c>
      <c r="CG6" s="21">
        <f t="shared" si="9"/>
        <v>179.63</v>
      </c>
      <c r="CH6" s="21">
        <f t="shared" si="9"/>
        <v>188.57</v>
      </c>
      <c r="CI6" s="21">
        <f t="shared" si="9"/>
        <v>187.69</v>
      </c>
      <c r="CJ6" s="21">
        <f t="shared" si="9"/>
        <v>188.24</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55.55</v>
      </c>
      <c r="CS6" s="21">
        <f t="shared" si="10"/>
        <v>55.84</v>
      </c>
      <c r="CT6" s="21">
        <f t="shared" si="10"/>
        <v>55.78</v>
      </c>
      <c r="CU6" s="21">
        <f t="shared" si="10"/>
        <v>54.86</v>
      </c>
      <c r="CV6" s="21">
        <f t="shared" si="10"/>
        <v>55.04</v>
      </c>
      <c r="CW6" s="20" t="str">
        <f>IF(CW7="","",IF(CW7="-","【-】","【"&amp;SUBSTITUTE(TEXT(CW7,"#,##0.00"),"-","△")&amp;"】"))</f>
        <v>【58.94】</v>
      </c>
      <c r="CX6" s="21">
        <f>IF(CX7="",NA(),CX7)</f>
        <v>80.06</v>
      </c>
      <c r="CY6" s="21">
        <f t="shared" ref="CY6:DG6" si="11">IF(CY7="",NA(),CY7)</f>
        <v>81.09</v>
      </c>
      <c r="CZ6" s="21">
        <f t="shared" si="11"/>
        <v>81.8</v>
      </c>
      <c r="DA6" s="21">
        <f t="shared" si="11"/>
        <v>82.44</v>
      </c>
      <c r="DB6" s="21">
        <f t="shared" si="11"/>
        <v>82.97</v>
      </c>
      <c r="DC6" s="21">
        <f t="shared" si="11"/>
        <v>91.64</v>
      </c>
      <c r="DD6" s="21">
        <f t="shared" si="11"/>
        <v>92.34</v>
      </c>
      <c r="DE6" s="21">
        <f t="shared" si="11"/>
        <v>91.78</v>
      </c>
      <c r="DF6" s="21">
        <f t="shared" si="11"/>
        <v>91.37</v>
      </c>
      <c r="DG6" s="21">
        <f t="shared" si="11"/>
        <v>91.92</v>
      </c>
      <c r="DH6" s="20" t="str">
        <f>IF(DH7="","",IF(DH7="-","【-】","【"&amp;SUBSTITUTE(TEXT(DH7,"#,##0.00"),"-","△")&amp;"】"))</f>
        <v>【95.91】</v>
      </c>
      <c r="DI6" s="21">
        <f>IF(DI7="",NA(),DI7)</f>
        <v>33.15</v>
      </c>
      <c r="DJ6" s="21">
        <f t="shared" ref="DJ6:DR6" si="12">IF(DJ7="",NA(),DJ7)</f>
        <v>34.22</v>
      </c>
      <c r="DK6" s="21">
        <f t="shared" si="12"/>
        <v>35.58</v>
      </c>
      <c r="DL6" s="21">
        <f t="shared" si="12"/>
        <v>36.82</v>
      </c>
      <c r="DM6" s="21">
        <f t="shared" si="12"/>
        <v>38.03</v>
      </c>
      <c r="DN6" s="21">
        <f t="shared" si="12"/>
        <v>31.19</v>
      </c>
      <c r="DO6" s="21">
        <f t="shared" si="12"/>
        <v>25.37</v>
      </c>
      <c r="DP6" s="21">
        <f t="shared" si="12"/>
        <v>26.89</v>
      </c>
      <c r="DQ6" s="21">
        <f t="shared" si="12"/>
        <v>29.42</v>
      </c>
      <c r="DR6" s="21">
        <f t="shared" si="12"/>
        <v>31.14</v>
      </c>
      <c r="DS6" s="20" t="str">
        <f>IF(DS7="","",IF(DS7="-","【-】","【"&amp;SUBSTITUTE(TEXT(DS7,"#,##0.00"),"-","△")&amp;"】"))</f>
        <v>【41.09】</v>
      </c>
      <c r="DT6" s="20">
        <f>IF(DT7="",NA(),DT7)</f>
        <v>0</v>
      </c>
      <c r="DU6" s="20">
        <f t="shared" ref="DU6:EC6" si="13">IF(DU7="",NA(),DU7)</f>
        <v>0</v>
      </c>
      <c r="DV6" s="20">
        <f t="shared" si="13"/>
        <v>0</v>
      </c>
      <c r="DW6" s="20">
        <f t="shared" si="13"/>
        <v>0</v>
      </c>
      <c r="DX6" s="20">
        <f t="shared" si="13"/>
        <v>0</v>
      </c>
      <c r="DY6" s="21">
        <f t="shared" si="13"/>
        <v>0.57999999999999996</v>
      </c>
      <c r="DZ6" s="21">
        <f t="shared" si="13"/>
        <v>0.54</v>
      </c>
      <c r="EA6" s="21">
        <f t="shared" si="13"/>
        <v>0.75</v>
      </c>
      <c r="EB6" s="21">
        <f t="shared" si="13"/>
        <v>0.74</v>
      </c>
      <c r="EC6" s="21">
        <f t="shared" si="13"/>
        <v>0.76</v>
      </c>
      <c r="ED6" s="20" t="str">
        <f>IF(ED7="","",IF(ED7="-","【-】","【"&amp;SUBSTITUTE(TEXT(ED7,"#,##0.00"),"-","△")&amp;"】"))</f>
        <v>【8.68】</v>
      </c>
      <c r="EE6" s="20">
        <f>IF(EE7="",NA(),EE7)</f>
        <v>0</v>
      </c>
      <c r="EF6" s="20">
        <f t="shared" ref="EF6:EN6" si="14">IF(EF7="",NA(),EF7)</f>
        <v>0</v>
      </c>
      <c r="EG6" s="20">
        <f t="shared" si="14"/>
        <v>0</v>
      </c>
      <c r="EH6" s="20">
        <f t="shared" si="14"/>
        <v>0</v>
      </c>
      <c r="EI6" s="20">
        <f t="shared" si="14"/>
        <v>0</v>
      </c>
      <c r="EJ6" s="21">
        <f t="shared" si="14"/>
        <v>0.1</v>
      </c>
      <c r="EK6" s="21">
        <f t="shared" si="14"/>
        <v>0.09</v>
      </c>
      <c r="EL6" s="21">
        <f t="shared" si="14"/>
        <v>0.1</v>
      </c>
      <c r="EM6" s="21">
        <f t="shared" si="14"/>
        <v>7.0000000000000007E-2</v>
      </c>
      <c r="EN6" s="21">
        <f t="shared" si="14"/>
        <v>0.06</v>
      </c>
      <c r="EO6" s="20" t="str">
        <f>IF(EO7="","",IF(EO7="-","【-】","【"&amp;SUBSTITUTE(TEXT(EO7,"#,##0.00"),"-","△")&amp;"】"))</f>
        <v>【0.22】</v>
      </c>
    </row>
    <row r="7" spans="1:148" s="22" customFormat="1" x14ac:dyDescent="0.2">
      <c r="A7" s="14"/>
      <c r="B7" s="23">
        <v>2023</v>
      </c>
      <c r="C7" s="23">
        <v>192058</v>
      </c>
      <c r="D7" s="23">
        <v>46</v>
      </c>
      <c r="E7" s="23">
        <v>17</v>
      </c>
      <c r="F7" s="23">
        <v>1</v>
      </c>
      <c r="G7" s="23">
        <v>0</v>
      </c>
      <c r="H7" s="23" t="s">
        <v>96</v>
      </c>
      <c r="I7" s="23" t="s">
        <v>97</v>
      </c>
      <c r="J7" s="23" t="s">
        <v>98</v>
      </c>
      <c r="K7" s="23" t="s">
        <v>99</v>
      </c>
      <c r="L7" s="23" t="s">
        <v>100</v>
      </c>
      <c r="M7" s="23" t="s">
        <v>101</v>
      </c>
      <c r="N7" s="24" t="s">
        <v>102</v>
      </c>
      <c r="O7" s="24">
        <v>50.89</v>
      </c>
      <c r="P7" s="24">
        <v>53.92</v>
      </c>
      <c r="Q7" s="24">
        <v>77.44</v>
      </c>
      <c r="R7" s="24">
        <v>2596</v>
      </c>
      <c r="S7" s="24">
        <v>33114</v>
      </c>
      <c r="T7" s="24">
        <v>289.8</v>
      </c>
      <c r="U7" s="24">
        <v>114.27</v>
      </c>
      <c r="V7" s="24">
        <v>17761</v>
      </c>
      <c r="W7" s="24">
        <v>7.65</v>
      </c>
      <c r="X7" s="24">
        <v>2321.6999999999998</v>
      </c>
      <c r="Y7" s="24">
        <v>102.57</v>
      </c>
      <c r="Z7" s="24">
        <v>102.35</v>
      </c>
      <c r="AA7" s="24">
        <v>101.33</v>
      </c>
      <c r="AB7" s="24">
        <v>103.44</v>
      </c>
      <c r="AC7" s="24">
        <v>101.99</v>
      </c>
      <c r="AD7" s="24">
        <v>104.01</v>
      </c>
      <c r="AE7" s="24">
        <v>105.41</v>
      </c>
      <c r="AF7" s="24">
        <v>104.64</v>
      </c>
      <c r="AG7" s="24">
        <v>105.35</v>
      </c>
      <c r="AH7" s="24">
        <v>106.8</v>
      </c>
      <c r="AI7" s="24">
        <v>105.91</v>
      </c>
      <c r="AJ7" s="24">
        <v>0</v>
      </c>
      <c r="AK7" s="24">
        <v>0</v>
      </c>
      <c r="AL7" s="24">
        <v>0</v>
      </c>
      <c r="AM7" s="24">
        <v>0</v>
      </c>
      <c r="AN7" s="24">
        <v>0</v>
      </c>
      <c r="AO7" s="24">
        <v>26.18</v>
      </c>
      <c r="AP7" s="24">
        <v>25.86</v>
      </c>
      <c r="AQ7" s="24">
        <v>25.76</v>
      </c>
      <c r="AR7" s="24">
        <v>26.07</v>
      </c>
      <c r="AS7" s="24">
        <v>26.89</v>
      </c>
      <c r="AT7" s="24">
        <v>3.03</v>
      </c>
      <c r="AU7" s="24">
        <v>30.37</v>
      </c>
      <c r="AV7" s="24">
        <v>21.58</v>
      </c>
      <c r="AW7" s="24">
        <v>22.42</v>
      </c>
      <c r="AX7" s="24">
        <v>28.53</v>
      </c>
      <c r="AY7" s="24">
        <v>40.03</v>
      </c>
      <c r="AZ7" s="24">
        <v>57.3</v>
      </c>
      <c r="BA7" s="24">
        <v>58.23</v>
      </c>
      <c r="BB7" s="24">
        <v>65.56</v>
      </c>
      <c r="BC7" s="24">
        <v>65.87</v>
      </c>
      <c r="BD7" s="24">
        <v>77.260000000000005</v>
      </c>
      <c r="BE7" s="24">
        <v>78.430000000000007</v>
      </c>
      <c r="BF7" s="24">
        <v>712.27</v>
      </c>
      <c r="BG7" s="24">
        <v>2307.58</v>
      </c>
      <c r="BH7" s="24">
        <v>2221.0300000000002</v>
      </c>
      <c r="BI7" s="24">
        <v>1997.3</v>
      </c>
      <c r="BJ7" s="24">
        <v>1893.74</v>
      </c>
      <c r="BK7" s="24">
        <v>807.75</v>
      </c>
      <c r="BL7" s="24">
        <v>812.92</v>
      </c>
      <c r="BM7" s="24">
        <v>765.48</v>
      </c>
      <c r="BN7" s="24">
        <v>742.08</v>
      </c>
      <c r="BO7" s="24">
        <v>730.84</v>
      </c>
      <c r="BP7" s="24">
        <v>630.82000000000005</v>
      </c>
      <c r="BQ7" s="24">
        <v>86.6</v>
      </c>
      <c r="BR7" s="24">
        <v>93.72</v>
      </c>
      <c r="BS7" s="24">
        <v>72.89</v>
      </c>
      <c r="BT7" s="24">
        <v>72.62</v>
      </c>
      <c r="BU7" s="24">
        <v>81.95</v>
      </c>
      <c r="BV7" s="24">
        <v>86.94</v>
      </c>
      <c r="BW7" s="24">
        <v>85.4</v>
      </c>
      <c r="BX7" s="24">
        <v>87.8</v>
      </c>
      <c r="BY7" s="24">
        <v>86.51</v>
      </c>
      <c r="BZ7" s="24">
        <v>89.17</v>
      </c>
      <c r="CA7" s="24">
        <v>97.81</v>
      </c>
      <c r="CB7" s="24">
        <v>162.56</v>
      </c>
      <c r="CC7" s="24">
        <v>148.87</v>
      </c>
      <c r="CD7" s="24">
        <v>193.46</v>
      </c>
      <c r="CE7" s="24">
        <v>192.68</v>
      </c>
      <c r="CF7" s="24">
        <v>178.54</v>
      </c>
      <c r="CG7" s="24">
        <v>179.63</v>
      </c>
      <c r="CH7" s="24">
        <v>188.57</v>
      </c>
      <c r="CI7" s="24">
        <v>187.69</v>
      </c>
      <c r="CJ7" s="24">
        <v>188.24</v>
      </c>
      <c r="CK7" s="24">
        <v>184.85</v>
      </c>
      <c r="CL7" s="24">
        <v>138.75</v>
      </c>
      <c r="CM7" s="24" t="s">
        <v>102</v>
      </c>
      <c r="CN7" s="24" t="s">
        <v>102</v>
      </c>
      <c r="CO7" s="24" t="s">
        <v>102</v>
      </c>
      <c r="CP7" s="24" t="s">
        <v>102</v>
      </c>
      <c r="CQ7" s="24" t="s">
        <v>102</v>
      </c>
      <c r="CR7" s="24">
        <v>55.55</v>
      </c>
      <c r="CS7" s="24">
        <v>55.84</v>
      </c>
      <c r="CT7" s="24">
        <v>55.78</v>
      </c>
      <c r="CU7" s="24">
        <v>54.86</v>
      </c>
      <c r="CV7" s="24">
        <v>55.04</v>
      </c>
      <c r="CW7" s="24">
        <v>58.94</v>
      </c>
      <c r="CX7" s="24">
        <v>80.06</v>
      </c>
      <c r="CY7" s="24">
        <v>81.09</v>
      </c>
      <c r="CZ7" s="24">
        <v>81.8</v>
      </c>
      <c r="DA7" s="24">
        <v>82.44</v>
      </c>
      <c r="DB7" s="24">
        <v>82.97</v>
      </c>
      <c r="DC7" s="24">
        <v>91.64</v>
      </c>
      <c r="DD7" s="24">
        <v>92.34</v>
      </c>
      <c r="DE7" s="24">
        <v>91.78</v>
      </c>
      <c r="DF7" s="24">
        <v>91.37</v>
      </c>
      <c r="DG7" s="24">
        <v>91.92</v>
      </c>
      <c r="DH7" s="24">
        <v>95.91</v>
      </c>
      <c r="DI7" s="24">
        <v>33.15</v>
      </c>
      <c r="DJ7" s="24">
        <v>34.22</v>
      </c>
      <c r="DK7" s="24">
        <v>35.58</v>
      </c>
      <c r="DL7" s="24">
        <v>36.82</v>
      </c>
      <c r="DM7" s="24">
        <v>38.03</v>
      </c>
      <c r="DN7" s="24">
        <v>31.19</v>
      </c>
      <c r="DO7" s="24">
        <v>25.37</v>
      </c>
      <c r="DP7" s="24">
        <v>26.89</v>
      </c>
      <c r="DQ7" s="24">
        <v>29.42</v>
      </c>
      <c r="DR7" s="24">
        <v>31.14</v>
      </c>
      <c r="DS7" s="24">
        <v>41.09</v>
      </c>
      <c r="DT7" s="24">
        <v>0</v>
      </c>
      <c r="DU7" s="24">
        <v>0</v>
      </c>
      <c r="DV7" s="24">
        <v>0</v>
      </c>
      <c r="DW7" s="24">
        <v>0</v>
      </c>
      <c r="DX7" s="24">
        <v>0</v>
      </c>
      <c r="DY7" s="24">
        <v>0.57999999999999996</v>
      </c>
      <c r="DZ7" s="24">
        <v>0.54</v>
      </c>
      <c r="EA7" s="24">
        <v>0.75</v>
      </c>
      <c r="EB7" s="24">
        <v>0.74</v>
      </c>
      <c r="EC7" s="24">
        <v>0.76</v>
      </c>
      <c r="ED7" s="24">
        <v>8.68</v>
      </c>
      <c r="EE7" s="24">
        <v>0</v>
      </c>
      <c r="EF7" s="24">
        <v>0</v>
      </c>
      <c r="EG7" s="24">
        <v>0</v>
      </c>
      <c r="EH7" s="24">
        <v>0</v>
      </c>
      <c r="EI7" s="24">
        <v>0</v>
      </c>
      <c r="EJ7" s="24">
        <v>0.1</v>
      </c>
      <c r="EK7" s="24">
        <v>0.09</v>
      </c>
      <c r="EL7" s="24">
        <v>0.1</v>
      </c>
      <c r="EM7" s="24">
        <v>7.0000000000000007E-2</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徹</cp:lastModifiedBy>
  <cp:lastPrinted>2025-01-29T23:06:43Z</cp:lastPrinted>
  <dcterms:created xsi:type="dcterms:W3CDTF">2025-01-24T07:01:50Z</dcterms:created>
  <dcterms:modified xsi:type="dcterms:W3CDTF">2025-01-29T23:06:48Z</dcterms:modified>
  <cp:category/>
</cp:coreProperties>
</file>