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FILESV\data\上下水道課\水道課から移動\②水資源活用課\①水道管理担当\①現年度使用フォルダー\22 調査関係\①一般調査\令和6年調査回答\経営比較分析　　　　　　　　　　　　　　　　　　　　　　　　　　　　　　　　　　　　2.5　まで\③修正提出　　　2.3\"/>
    </mc:Choice>
  </mc:AlternateContent>
  <workbookProtection workbookAlgorithmName="SHA-512" workbookHashValue="GgIDB6Qps+8leZCVCjaSFZckVgNjrfgFUSTdUiIhc8zigsI/ZoO3PNYIRu3AqhTGE4MQgPP986hbSoYGfQB1Zw==" workbookSaltValue="pPR5VDSTbaKAD/uW9ySVfA==" workbookSpinCount="100000" lockStructure="1"/>
  <bookViews>
    <workbookView xWindow="0" yWindow="0" windowWidth="23040" windowHeight="9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<sst xmlns="http://schemas.openxmlformats.org/spreadsheetml/2006/main" count="228" uniqueCount="113">
  <si>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</si>
  <si>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</si>
  <si>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</si>
  <si>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</si>
  <si>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</si>
  <si>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</si>
  <si>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</si>
  <si>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</si>
  <si>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</si>
  <si>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</si>
  <si>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</si>
  <si>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</si>
  <si>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</si>
  <si>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</si>
  <si>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</si>
  <si>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</si>
  <si>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</si>
  <si>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</si>
  <si>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</si>
  <si>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</si>
  <si>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</si>
  <si>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</si>
  <si>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</si>
  <si>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</si>
  <si>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</si>
  <si>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</si>
  <si>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</si>
  <si>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</si>
  <si>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</si>
  <si>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</si>
  <si>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</si>
  <si>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</si>
  <si>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</si>
  <si>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</si>
  <si>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</si>
  <si>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</si>
  <si>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</si>
  <si>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</si>
  <si>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</si>
  <si>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</si>
  <si>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</si>
  <si>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</si>
  <si>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</si>
  <si>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</si>
  <si>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</si>
  <si>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</si>
  <si>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</si>
  <si>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</si>
  <si>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</si>
  <si>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</si>
  <si>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</si>
  <si>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</si>
  <si>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</si>
  <si>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</si>
  <si>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</si>
  <si>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</si>
  <si>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</si>
  <si>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</si>
  <si>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</si>
  <si>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</si>
  <si>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</si>
  <si>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</si>
  <si>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</si>
  <si>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</si>
  <si>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</si>
  <si>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</si>
  <si>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</si>
  <si>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</si>
  <si>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</si>
  <si>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</si>
  <si>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</si>
  <si>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</si>
  <si>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</si>
  <si>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</si>
  <si>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</si>
  <si>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</si>
  <si>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</si>
  <si>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</si>
  <si>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</si>
  <si>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</si>
  <si>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</si>
  <si>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</si>
  <si>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</si>
  <si>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</si>
  <si>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</si>
  <si>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</si>
  <si>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</si>
  <si>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</si>
  <si>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</si>
  <si>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</si>
  <si>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</si>
  <si>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</si>
  <si>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</si>
  <si>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都留市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</si>
  <si>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</si>
  <si>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</si>
  <si>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</si>
  <si>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</si>
  <si>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</si>
  <si>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</si>
  <si>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</si>
  <si>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</si>
  <si>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</si>
  <si>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</si>
  <si>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</si>
  <si>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</si>
  <si>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</si>
  <si>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</si>
  <si>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</si>
  <si>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</si>
  <si>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【① 経常収支比率について】
 当該指標は、100％超えた135.45％であり、単年おいては安定的な経営ができていると言える。また、経常収支の黒字分は、老朽化した管路等の更新投資に充てるものである。
【②累積欠損金比率について】
 当該指標は0％であり、累積欠損金は発生していない状況である。
【③  流動比率について】
　類似団体を下回っているが流動比率は100％を超えた298.64であり、1年以内に支払うべき債務に対して支払うことができる現金等を保有しており、短期的な支払い能力はあると言える。
【④  企業債残高対給水収益比率について】
　類似団体との比較し、約1.9倍高くなっている775.20％である。企業債の借入額について、年度単位で償還元金を下回るよう抑制しているが、給水収益に対し企業債残高規模が高い水準にあると言える。
【⑤  料金回収率について】
　当該指標が97.95％で減少しているが、これは新型コロナウィルスによる水道料金基本料金の免除に伴い給水収益が減少し、同額を他会計補助金にて補填したためであり、適正な料金水準であると評価できる。
【⑥  給水原価について】　
　本市水道事業の給水原価１㎥あたり100.16円と類似団体と比較すると低い水準であり、有収水量に対し、費用を少なく抑えた水を提供できている。
【⑦  施設利用率について】
　当該指標は47.04%であり、類似団体との比較では低い。人口減少が進む中、施設のダウンサイジング等を検討することが必要である。
【⑧  有収率について】
　当該指標は67.31%、類似団体との比較では10%以上低い状況である。これは老朽管からの漏水が原因と考えられる。改善傾向にあるのは、漏水探査を実施し、発見した箇所を即時修繕している効果が表れているものと分析している。また、令和5年度及び令和6年度においても、下水道事業と合わせ、国道に埋設されている老朽管の布設替えを施工しており、有収率の向上に期待しているところである。
</t>
    <phoneticPr fontId="4"/>
  </si>
  <si>
    <t xml:space="preserve">【①  有形固定資産減価償却率について】
　本市水道事業は、47.79％で類似団体との比較では低い状況だが、管路の老朽化の状況を示す他の指標である管路経年化率が高く、管路の更新率が高くない状況を踏まえ、令和3年度からの10年計画である「都留市水道事業ビジョン2021」及び「都留市水道施設整備基本計画（第11次）」において、老朽化した管路を積極的に更新することとしている。
【②  管路経年化率について】
　本市水道事業は、27.92％で類似団体との比較では1.2倍以上高い状況である。法定耐用年数を経過した管路を多く保有していることから、管路の更新等を「水道施設整備基本計画」に基づき効率的に行う。
【③  管路更新率について】
　管路更新率は0.67％と類似団体と比較し 1.6倍以上高い状況である。経常収支の黒字で確保した内部留保資金により、管路の更新等を「水道施設整備基本計画」に基づき、耐震化も含めつつ効率的に行う。
</t>
    <phoneticPr fontId="4"/>
  </si>
  <si>
    <t xml:space="preserve">本市水道事業は、これまでに安全で安心な水道水を提供できるよう、日々の水道施設の管理及び点検を継続的に行うなど、健全経営を目指してきました。しかし、人口減少に伴い給水収益は年々減収し、老朽化した水道施設の更新需要は増加する見込みであり、今後厳しい経営状況が予想されます。このような状況を踏まえ、令和3年度を初年度とする「都留市水道事業ビジョン2021」及び「都留市水道施設整備基本計画（第11次）」を策定しました。
　これらの計画に基づき、安全でおいしい水を供給する水道、災害に強く安定した水を供給する水道、健全な経営で未来へつなぐ水道を目指し、今後10年間は法定耐用年数の40年を経過する管路延長よりも長い距離の布設替えを行うことで有収率を向上させるなど、今後も、健全な経営に努めてまいります。
　なお、給水収益は、前年度に比べ20,136,602円減の222,863,900円となりました。これは水道料金の基本料金を免除し、免除した額を一般会計の基準外繰入金として収入したためです。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</si>
</sst>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0.82</c:v>
                </c:pt>
                <c:pt idx="1">
                  <c:v>0.27</c:v>
                </c:pt>
                <c:pt idx="2">
                  <c:v>0.46</c:v>
                </c:pt>
                <c:pt idx="3">
                  <c:v>0.64</c:v>
                </c:pt>
                <c:pt idx="4">
                  <c:v>0.67</c:v>
                </c:pt>
              </c:numCache>
            </c:numRef>
          </c:val>
          <c:extLst>
            <c:ext xmlns:c16="http://schemas.microsoft.com/office/drawing/2014/chart" uri="{C3380CC4-5D6E-409C-BE32-E72D297353CC}">
              <c16:uniqueId val="{00000000-62C7-4BB1-B827-9E05BB76AC2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62C7-4BB1-B827-9E05BB76AC2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44.63</c:v>
                </c:pt>
                <c:pt idx="1">
                  <c:v>49.44</c:v>
                </c:pt>
                <c:pt idx="2">
                  <c:v>48.91</c:v>
                </c:pt>
                <c:pt idx="3">
                  <c:v>47.07</c:v>
                </c:pt>
                <c:pt idx="4">
                  <c:v>47.04</c:v>
                </c:pt>
              </c:numCache>
            </c:numRef>
          </c:val>
          <c:extLst>
            <c:ext xmlns:c16="http://schemas.microsoft.com/office/drawing/2014/chart" uri="{C3380CC4-5D6E-409C-BE32-E72D297353CC}">
              <c16:uniqueId val="{00000000-812F-4DF1-8ADC-8EF5AC03FF2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812F-4DF1-8ADC-8EF5AC03FF2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61.31</c:v>
                </c:pt>
                <c:pt idx="1">
                  <c:v>66.13</c:v>
                </c:pt>
                <c:pt idx="2">
                  <c:v>67.94</c:v>
                </c:pt>
                <c:pt idx="3">
                  <c:v>66.38</c:v>
                </c:pt>
                <c:pt idx="4">
                  <c:v>67.31</c:v>
                </c:pt>
              </c:numCache>
            </c:numRef>
          </c:val>
          <c:extLst>
            <c:ext xmlns:c16="http://schemas.microsoft.com/office/drawing/2014/chart" uri="{C3380CC4-5D6E-409C-BE32-E72D297353CC}">
              <c16:uniqueId val="{00000000-917A-4854-9639-9A20A3A3E1D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917A-4854-9639-9A20A3A3E1D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124.41</c:v>
                </c:pt>
                <c:pt idx="1">
                  <c:v>114.81</c:v>
                </c:pt>
                <c:pt idx="2">
                  <c:v>129.28</c:v>
                </c:pt>
                <c:pt idx="3">
                  <c:v>119.93</c:v>
                </c:pt>
                <c:pt idx="4">
                  <c:v>135.44999999999999</c:v>
                </c:pt>
              </c:numCache>
            </c:numRef>
          </c:val>
          <c:extLst>
            <c:ext xmlns:c16="http://schemas.microsoft.com/office/drawing/2014/chart" uri="{C3380CC4-5D6E-409C-BE32-E72D297353CC}">
              <c16:uniqueId val="{00000000-5F2B-440F-BEB3-64A02D62271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5F2B-440F-BEB3-64A02D62271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44.11</c:v>
                </c:pt>
                <c:pt idx="1">
                  <c:v>45.04</c:v>
                </c:pt>
                <c:pt idx="2">
                  <c:v>46.19</c:v>
                </c:pt>
                <c:pt idx="3">
                  <c:v>47</c:v>
                </c:pt>
                <c:pt idx="4">
                  <c:v>47.79</c:v>
                </c:pt>
              </c:numCache>
            </c:numRef>
          </c:val>
          <c:extLst>
            <c:ext xmlns:c16="http://schemas.microsoft.com/office/drawing/2014/chart" uri="{C3380CC4-5D6E-409C-BE32-E72D297353CC}">
              <c16:uniqueId val="{00000000-9364-490E-B3FE-7BEE2C50D6C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9364-490E-B3FE-7BEE2C50D6C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30.9</c:v>
                </c:pt>
                <c:pt idx="1">
                  <c:v>30.04</c:v>
                </c:pt>
                <c:pt idx="2">
                  <c:v>27.9</c:v>
                </c:pt>
                <c:pt idx="3">
                  <c:v>27.44</c:v>
                </c:pt>
                <c:pt idx="4">
                  <c:v>27.92</c:v>
                </c:pt>
              </c:numCache>
            </c:numRef>
          </c:val>
          <c:extLst>
            <c:ext xmlns:c16="http://schemas.microsoft.com/office/drawing/2014/chart" uri="{C3380CC4-5D6E-409C-BE32-E72D297353CC}">
              <c16:uniqueId val="{00000000-7463-4C1E-A8CA-47E1DB01CD1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7463-4C1E-A8CA-47E1DB01CD1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017-480D-8839-A3334F878A8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B017-480D-8839-A3334F878A8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270.20999999999998</c:v>
                </c:pt>
                <c:pt idx="1">
                  <c:v>246.5</c:v>
                </c:pt>
                <c:pt idx="2">
                  <c:v>253.18</c:v>
                </c:pt>
                <c:pt idx="3">
                  <c:v>328.64</c:v>
                </c:pt>
                <c:pt idx="4">
                  <c:v>298.64</c:v>
                </c:pt>
              </c:numCache>
            </c:numRef>
          </c:val>
          <c:extLst>
            <c:ext xmlns:c16="http://schemas.microsoft.com/office/drawing/2014/chart" uri="{C3380CC4-5D6E-409C-BE32-E72D297353CC}">
              <c16:uniqueId val="{00000000-0D6C-4486-9003-BF0FDE81051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0D6C-4486-9003-BF0FDE81051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685.73</c:v>
                </c:pt>
                <c:pt idx="1">
                  <c:v>653.62</c:v>
                </c:pt>
                <c:pt idx="2">
                  <c:v>609.82000000000005</c:v>
                </c:pt>
                <c:pt idx="3">
                  <c:v>735.63</c:v>
                </c:pt>
                <c:pt idx="4">
                  <c:v>775.2</c:v>
                </c:pt>
              </c:numCache>
            </c:numRef>
          </c:val>
          <c:extLst>
            <c:ext xmlns:c16="http://schemas.microsoft.com/office/drawing/2014/chart" uri="{C3380CC4-5D6E-409C-BE32-E72D297353CC}">
              <c16:uniqueId val="{00000000-43CF-4411-82E1-421658DF274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43CF-4411-82E1-421658DF274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103.72</c:v>
                </c:pt>
                <c:pt idx="1">
                  <c:v>104.43</c:v>
                </c:pt>
                <c:pt idx="2">
                  <c:v>119.24</c:v>
                </c:pt>
                <c:pt idx="3">
                  <c:v>94.41</c:v>
                </c:pt>
                <c:pt idx="4">
                  <c:v>97.95</c:v>
                </c:pt>
              </c:numCache>
            </c:numRef>
          </c:val>
          <c:extLst>
            <c:ext xmlns:c16="http://schemas.microsoft.com/office/drawing/2014/chart" uri="{C3380CC4-5D6E-409C-BE32-E72D297353CC}">
              <c16:uniqueId val="{00000000-6AA2-4A75-A4CB-38CB97CAF33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6AA2-4A75-A4CB-38CB97CAF33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119.17</c:v>
                </c:pt>
                <c:pt idx="1">
                  <c:v>119.42</c:v>
                </c:pt>
                <c:pt idx="2">
                  <c:v>105.07</c:v>
                </c:pt>
                <c:pt idx="3">
                  <c:v>115.15</c:v>
                </c:pt>
                <c:pt idx="4">
                  <c:v>100.16</c:v>
                </c:pt>
              </c:numCache>
            </c:numRef>
          </c:val>
          <c:extLst>
            <c:ext xmlns:c16="http://schemas.microsoft.com/office/drawing/2014/chart" uri="{C3380CC4-5D6E-409C-BE32-E72D297353CC}">
              <c16:uniqueId val="{00000000-6FD7-455F-8974-13EFB188B2B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6FD7-455F-8974-13EFB188B2B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31" zoomScaleNormal="100" workbookViewId="0">
      <selection activeCell="AF83" sqref="AF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山梨県　都留市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A6</v>
      </c>
      <c r="X8" s="75"/>
      <c r="Y8" s="75"/>
      <c r="Z8" s="75"/>
      <c r="AA8" s="75"/>
      <c r="AB8" s="75"/>
      <c r="AC8" s="75"/>
      <c r="AD8" s="75" t="str">
        <f>データ!$M$6</f>
        <v>非設置</v>
      </c>
      <c r="AE8" s="75"/>
      <c r="AF8" s="75"/>
      <c r="AG8" s="75"/>
      <c r="AH8" s="75"/>
      <c r="AI8" s="75"/>
      <c r="AJ8" s="75"/>
      <c r="AK8" s="2"/>
      <c r="AL8" s="58">
        <f>データ!$R$6</f>
        <v>28798</v>
      </c>
      <c r="AM8" s="58"/>
      <c r="AN8" s="58"/>
      <c r="AO8" s="58"/>
      <c r="AP8" s="58"/>
      <c r="AQ8" s="58"/>
      <c r="AR8" s="58"/>
      <c r="AS8" s="58"/>
      <c r="AT8" s="55">
        <f>データ!$S$6</f>
        <v>161.63</v>
      </c>
      <c r="AU8" s="56"/>
      <c r="AV8" s="56"/>
      <c r="AW8" s="56"/>
      <c r="AX8" s="56"/>
      <c r="AY8" s="56"/>
      <c r="AZ8" s="56"/>
      <c r="BA8" s="56"/>
      <c r="BB8" s="45">
        <f>データ!$T$6</f>
        <v>178.17</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15">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15">
      <c r="A10" s="2"/>
      <c r="B10" s="55" t="str">
        <f>データ!$N$6</f>
        <v>-</v>
      </c>
      <c r="C10" s="56"/>
      <c r="D10" s="56"/>
      <c r="E10" s="56"/>
      <c r="F10" s="56"/>
      <c r="G10" s="56"/>
      <c r="H10" s="56"/>
      <c r="I10" s="55">
        <f>データ!$O$6</f>
        <v>55.04</v>
      </c>
      <c r="J10" s="56"/>
      <c r="K10" s="56"/>
      <c r="L10" s="56"/>
      <c r="M10" s="56"/>
      <c r="N10" s="56"/>
      <c r="O10" s="57"/>
      <c r="P10" s="45">
        <f>データ!$P$6</f>
        <v>52.89</v>
      </c>
      <c r="Q10" s="45"/>
      <c r="R10" s="45"/>
      <c r="S10" s="45"/>
      <c r="T10" s="45"/>
      <c r="U10" s="45"/>
      <c r="V10" s="45"/>
      <c r="W10" s="58">
        <f>データ!$Q$6</f>
        <v>2260</v>
      </c>
      <c r="X10" s="58"/>
      <c r="Y10" s="58"/>
      <c r="Z10" s="58"/>
      <c r="AA10" s="58"/>
      <c r="AB10" s="58"/>
      <c r="AC10" s="58"/>
      <c r="AD10" s="2"/>
      <c r="AE10" s="2"/>
      <c r="AF10" s="2"/>
      <c r="AG10" s="2"/>
      <c r="AH10" s="2"/>
      <c r="AI10" s="2"/>
      <c r="AJ10" s="2"/>
      <c r="AK10" s="2"/>
      <c r="AL10" s="58">
        <f>データ!$U$6</f>
        <v>15002</v>
      </c>
      <c r="AM10" s="58"/>
      <c r="AN10" s="58"/>
      <c r="AO10" s="58"/>
      <c r="AP10" s="58"/>
      <c r="AQ10" s="58"/>
      <c r="AR10" s="58"/>
      <c r="AS10" s="58"/>
      <c r="AT10" s="55">
        <f>データ!$V$6</f>
        <v>12.3</v>
      </c>
      <c r="AU10" s="56"/>
      <c r="AV10" s="56"/>
      <c r="AW10" s="56"/>
      <c r="AX10" s="56"/>
      <c r="AY10" s="56"/>
      <c r="AZ10" s="56"/>
      <c r="BA10" s="56"/>
      <c r="BB10" s="45">
        <f>データ!$W$6</f>
        <v>1219.67</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15">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92" t="s">
        <v>110</v>
      </c>
      <c r="BM16" s="93"/>
      <c r="BN16" s="93"/>
      <c r="BO16" s="93"/>
      <c r="BP16" s="93"/>
      <c r="BQ16" s="93"/>
      <c r="BR16" s="93"/>
      <c r="BS16" s="93"/>
      <c r="BT16" s="93"/>
      <c r="BU16" s="93"/>
      <c r="BV16" s="93"/>
      <c r="BW16" s="93"/>
      <c r="BX16" s="93"/>
      <c r="BY16" s="93"/>
      <c r="BZ16" s="9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92"/>
      <c r="BM17" s="93"/>
      <c r="BN17" s="93"/>
      <c r="BO17" s="93"/>
      <c r="BP17" s="93"/>
      <c r="BQ17" s="93"/>
      <c r="BR17" s="93"/>
      <c r="BS17" s="93"/>
      <c r="BT17" s="93"/>
      <c r="BU17" s="93"/>
      <c r="BV17" s="93"/>
      <c r="BW17" s="93"/>
      <c r="BX17" s="93"/>
      <c r="BY17" s="93"/>
      <c r="BZ17" s="9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92"/>
      <c r="BM18" s="93"/>
      <c r="BN18" s="93"/>
      <c r="BO18" s="93"/>
      <c r="BP18" s="93"/>
      <c r="BQ18" s="93"/>
      <c r="BR18" s="93"/>
      <c r="BS18" s="93"/>
      <c r="BT18" s="93"/>
      <c r="BU18" s="93"/>
      <c r="BV18" s="93"/>
      <c r="BW18" s="93"/>
      <c r="BX18" s="93"/>
      <c r="BY18" s="93"/>
      <c r="BZ18" s="9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92"/>
      <c r="BM19" s="93"/>
      <c r="BN19" s="93"/>
      <c r="BO19" s="93"/>
      <c r="BP19" s="93"/>
      <c r="BQ19" s="93"/>
      <c r="BR19" s="93"/>
      <c r="BS19" s="93"/>
      <c r="BT19" s="93"/>
      <c r="BU19" s="93"/>
      <c r="BV19" s="93"/>
      <c r="BW19" s="93"/>
      <c r="BX19" s="93"/>
      <c r="BY19" s="93"/>
      <c r="BZ19" s="9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92"/>
      <c r="BM20" s="93"/>
      <c r="BN20" s="93"/>
      <c r="BO20" s="93"/>
      <c r="BP20" s="93"/>
      <c r="BQ20" s="93"/>
      <c r="BR20" s="93"/>
      <c r="BS20" s="93"/>
      <c r="BT20" s="93"/>
      <c r="BU20" s="93"/>
      <c r="BV20" s="93"/>
      <c r="BW20" s="93"/>
      <c r="BX20" s="93"/>
      <c r="BY20" s="93"/>
      <c r="BZ20" s="9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92"/>
      <c r="BM21" s="93"/>
      <c r="BN21" s="93"/>
      <c r="BO21" s="93"/>
      <c r="BP21" s="93"/>
      <c r="BQ21" s="93"/>
      <c r="BR21" s="93"/>
      <c r="BS21" s="93"/>
      <c r="BT21" s="93"/>
      <c r="BU21" s="93"/>
      <c r="BV21" s="93"/>
      <c r="BW21" s="93"/>
      <c r="BX21" s="93"/>
      <c r="BY21" s="93"/>
      <c r="BZ21" s="9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92"/>
      <c r="BM22" s="93"/>
      <c r="BN22" s="93"/>
      <c r="BO22" s="93"/>
      <c r="BP22" s="93"/>
      <c r="BQ22" s="93"/>
      <c r="BR22" s="93"/>
      <c r="BS22" s="93"/>
      <c r="BT22" s="93"/>
      <c r="BU22" s="93"/>
      <c r="BV22" s="93"/>
      <c r="BW22" s="93"/>
      <c r="BX22" s="93"/>
      <c r="BY22" s="93"/>
      <c r="BZ22" s="9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92"/>
      <c r="BM23" s="93"/>
      <c r="BN23" s="93"/>
      <c r="BO23" s="93"/>
      <c r="BP23" s="93"/>
      <c r="BQ23" s="93"/>
      <c r="BR23" s="93"/>
      <c r="BS23" s="93"/>
      <c r="BT23" s="93"/>
      <c r="BU23" s="93"/>
      <c r="BV23" s="93"/>
      <c r="BW23" s="93"/>
      <c r="BX23" s="93"/>
      <c r="BY23" s="93"/>
      <c r="BZ23" s="9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92"/>
      <c r="BM24" s="93"/>
      <c r="BN24" s="93"/>
      <c r="BO24" s="93"/>
      <c r="BP24" s="93"/>
      <c r="BQ24" s="93"/>
      <c r="BR24" s="93"/>
      <c r="BS24" s="93"/>
      <c r="BT24" s="93"/>
      <c r="BU24" s="93"/>
      <c r="BV24" s="93"/>
      <c r="BW24" s="93"/>
      <c r="BX24" s="93"/>
      <c r="BY24" s="93"/>
      <c r="BZ24" s="9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92"/>
      <c r="BM25" s="93"/>
      <c r="BN25" s="93"/>
      <c r="BO25" s="93"/>
      <c r="BP25" s="93"/>
      <c r="BQ25" s="93"/>
      <c r="BR25" s="93"/>
      <c r="BS25" s="93"/>
      <c r="BT25" s="93"/>
      <c r="BU25" s="93"/>
      <c r="BV25" s="93"/>
      <c r="BW25" s="93"/>
      <c r="BX25" s="93"/>
      <c r="BY25" s="93"/>
      <c r="BZ25" s="9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92"/>
      <c r="BM26" s="93"/>
      <c r="BN26" s="93"/>
      <c r="BO26" s="93"/>
      <c r="BP26" s="93"/>
      <c r="BQ26" s="93"/>
      <c r="BR26" s="93"/>
      <c r="BS26" s="93"/>
      <c r="BT26" s="93"/>
      <c r="BU26" s="93"/>
      <c r="BV26" s="93"/>
      <c r="BW26" s="93"/>
      <c r="BX26" s="93"/>
      <c r="BY26" s="93"/>
      <c r="BZ26" s="9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92"/>
      <c r="BM27" s="93"/>
      <c r="BN27" s="93"/>
      <c r="BO27" s="93"/>
      <c r="BP27" s="93"/>
      <c r="BQ27" s="93"/>
      <c r="BR27" s="93"/>
      <c r="BS27" s="93"/>
      <c r="BT27" s="93"/>
      <c r="BU27" s="93"/>
      <c r="BV27" s="93"/>
      <c r="BW27" s="93"/>
      <c r="BX27" s="93"/>
      <c r="BY27" s="93"/>
      <c r="BZ27" s="9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92"/>
      <c r="BM28" s="93"/>
      <c r="BN28" s="93"/>
      <c r="BO28" s="93"/>
      <c r="BP28" s="93"/>
      <c r="BQ28" s="93"/>
      <c r="BR28" s="93"/>
      <c r="BS28" s="93"/>
      <c r="BT28" s="93"/>
      <c r="BU28" s="93"/>
      <c r="BV28" s="93"/>
      <c r="BW28" s="93"/>
      <c r="BX28" s="93"/>
      <c r="BY28" s="93"/>
      <c r="BZ28" s="9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92"/>
      <c r="BM29" s="93"/>
      <c r="BN29" s="93"/>
      <c r="BO29" s="93"/>
      <c r="BP29" s="93"/>
      <c r="BQ29" s="93"/>
      <c r="BR29" s="93"/>
      <c r="BS29" s="93"/>
      <c r="BT29" s="93"/>
      <c r="BU29" s="93"/>
      <c r="BV29" s="93"/>
      <c r="BW29" s="93"/>
      <c r="BX29" s="93"/>
      <c r="BY29" s="93"/>
      <c r="BZ29" s="9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92"/>
      <c r="BM30" s="93"/>
      <c r="BN30" s="93"/>
      <c r="BO30" s="93"/>
      <c r="BP30" s="93"/>
      <c r="BQ30" s="93"/>
      <c r="BR30" s="93"/>
      <c r="BS30" s="93"/>
      <c r="BT30" s="93"/>
      <c r="BU30" s="93"/>
      <c r="BV30" s="93"/>
      <c r="BW30" s="93"/>
      <c r="BX30" s="93"/>
      <c r="BY30" s="93"/>
      <c r="BZ30" s="9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92"/>
      <c r="BM31" s="93"/>
      <c r="BN31" s="93"/>
      <c r="BO31" s="93"/>
      <c r="BP31" s="93"/>
      <c r="BQ31" s="93"/>
      <c r="BR31" s="93"/>
      <c r="BS31" s="93"/>
      <c r="BT31" s="93"/>
      <c r="BU31" s="93"/>
      <c r="BV31" s="93"/>
      <c r="BW31" s="93"/>
      <c r="BX31" s="93"/>
      <c r="BY31" s="93"/>
      <c r="BZ31" s="9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92"/>
      <c r="BM32" s="93"/>
      <c r="BN32" s="93"/>
      <c r="BO32" s="93"/>
      <c r="BP32" s="93"/>
      <c r="BQ32" s="93"/>
      <c r="BR32" s="93"/>
      <c r="BS32" s="93"/>
      <c r="BT32" s="93"/>
      <c r="BU32" s="93"/>
      <c r="BV32" s="93"/>
      <c r="BW32" s="93"/>
      <c r="BX32" s="93"/>
      <c r="BY32" s="93"/>
      <c r="BZ32" s="9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92"/>
      <c r="BM33" s="93"/>
      <c r="BN33" s="93"/>
      <c r="BO33" s="93"/>
      <c r="BP33" s="93"/>
      <c r="BQ33" s="93"/>
      <c r="BR33" s="93"/>
      <c r="BS33" s="93"/>
      <c r="BT33" s="93"/>
      <c r="BU33" s="93"/>
      <c r="BV33" s="93"/>
      <c r="BW33" s="93"/>
      <c r="BX33" s="93"/>
      <c r="BY33" s="93"/>
      <c r="BZ33" s="94"/>
    </row>
    <row r="34" spans="1:78" ht="4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92"/>
      <c r="BM34" s="93"/>
      <c r="BN34" s="93"/>
      <c r="BO34" s="93"/>
      <c r="BP34" s="93"/>
      <c r="BQ34" s="93"/>
      <c r="BR34" s="93"/>
      <c r="BS34" s="93"/>
      <c r="BT34" s="93"/>
      <c r="BU34" s="93"/>
      <c r="BV34" s="93"/>
      <c r="BW34" s="93"/>
      <c r="BX34" s="93"/>
      <c r="BY34" s="93"/>
      <c r="BZ34" s="94"/>
    </row>
    <row r="35" spans="1:78" ht="39"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92"/>
      <c r="BM35" s="93"/>
      <c r="BN35" s="93"/>
      <c r="BO35" s="93"/>
      <c r="BP35" s="93"/>
      <c r="BQ35" s="93"/>
      <c r="BR35" s="93"/>
      <c r="BS35" s="93"/>
      <c r="BT35" s="93"/>
      <c r="BU35" s="93"/>
      <c r="BV35" s="93"/>
      <c r="BW35" s="93"/>
      <c r="BX35" s="93"/>
      <c r="BY35" s="93"/>
      <c r="BZ35" s="94"/>
    </row>
    <row r="36" spans="1:78" ht="26.2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92"/>
      <c r="BM36" s="93"/>
      <c r="BN36" s="93"/>
      <c r="BO36" s="93"/>
      <c r="BP36" s="93"/>
      <c r="BQ36" s="93"/>
      <c r="BR36" s="93"/>
      <c r="BS36" s="93"/>
      <c r="BT36" s="93"/>
      <c r="BU36" s="93"/>
      <c r="BV36" s="93"/>
      <c r="BW36" s="93"/>
      <c r="BX36" s="93"/>
      <c r="BY36" s="93"/>
      <c r="BZ36" s="9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92"/>
      <c r="BM37" s="93"/>
      <c r="BN37" s="93"/>
      <c r="BO37" s="93"/>
      <c r="BP37" s="93"/>
      <c r="BQ37" s="93"/>
      <c r="BR37" s="93"/>
      <c r="BS37" s="93"/>
      <c r="BT37" s="93"/>
      <c r="BU37" s="93"/>
      <c r="BV37" s="93"/>
      <c r="BW37" s="93"/>
      <c r="BX37" s="93"/>
      <c r="BY37" s="93"/>
      <c r="BZ37" s="9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92"/>
      <c r="BM38" s="93"/>
      <c r="BN38" s="93"/>
      <c r="BO38" s="93"/>
      <c r="BP38" s="93"/>
      <c r="BQ38" s="93"/>
      <c r="BR38" s="93"/>
      <c r="BS38" s="93"/>
      <c r="BT38" s="93"/>
      <c r="BU38" s="93"/>
      <c r="BV38" s="93"/>
      <c r="BW38" s="93"/>
      <c r="BX38" s="93"/>
      <c r="BY38" s="93"/>
      <c r="BZ38" s="9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92"/>
      <c r="BM39" s="93"/>
      <c r="BN39" s="93"/>
      <c r="BO39" s="93"/>
      <c r="BP39" s="93"/>
      <c r="BQ39" s="93"/>
      <c r="BR39" s="93"/>
      <c r="BS39" s="93"/>
      <c r="BT39" s="93"/>
      <c r="BU39" s="93"/>
      <c r="BV39" s="93"/>
      <c r="BW39" s="93"/>
      <c r="BX39" s="93"/>
      <c r="BY39" s="93"/>
      <c r="BZ39" s="9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92"/>
      <c r="BM40" s="93"/>
      <c r="BN40" s="93"/>
      <c r="BO40" s="93"/>
      <c r="BP40" s="93"/>
      <c r="BQ40" s="93"/>
      <c r="BR40" s="93"/>
      <c r="BS40" s="93"/>
      <c r="BT40" s="93"/>
      <c r="BU40" s="93"/>
      <c r="BV40" s="93"/>
      <c r="BW40" s="93"/>
      <c r="BX40" s="93"/>
      <c r="BY40" s="93"/>
      <c r="BZ40" s="9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92"/>
      <c r="BM41" s="93"/>
      <c r="BN41" s="93"/>
      <c r="BO41" s="93"/>
      <c r="BP41" s="93"/>
      <c r="BQ41" s="93"/>
      <c r="BR41" s="93"/>
      <c r="BS41" s="93"/>
      <c r="BT41" s="93"/>
      <c r="BU41" s="93"/>
      <c r="BV41" s="93"/>
      <c r="BW41" s="93"/>
      <c r="BX41" s="93"/>
      <c r="BY41" s="93"/>
      <c r="BZ41" s="9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92"/>
      <c r="BM42" s="93"/>
      <c r="BN42" s="93"/>
      <c r="BO42" s="93"/>
      <c r="BP42" s="93"/>
      <c r="BQ42" s="93"/>
      <c r="BR42" s="93"/>
      <c r="BS42" s="93"/>
      <c r="BT42" s="93"/>
      <c r="BU42" s="93"/>
      <c r="BV42" s="93"/>
      <c r="BW42" s="93"/>
      <c r="BX42" s="93"/>
      <c r="BY42" s="93"/>
      <c r="BZ42" s="9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92"/>
      <c r="BM43" s="93"/>
      <c r="BN43" s="93"/>
      <c r="BO43" s="93"/>
      <c r="BP43" s="93"/>
      <c r="BQ43" s="93"/>
      <c r="BR43" s="93"/>
      <c r="BS43" s="93"/>
      <c r="BT43" s="93"/>
      <c r="BU43" s="93"/>
      <c r="BV43" s="93"/>
      <c r="BW43" s="93"/>
      <c r="BX43" s="93"/>
      <c r="BY43" s="93"/>
      <c r="BZ43" s="9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92"/>
      <c r="BM44" s="93"/>
      <c r="BN44" s="93"/>
      <c r="BO44" s="93"/>
      <c r="BP44" s="93"/>
      <c r="BQ44" s="93"/>
      <c r="BR44" s="93"/>
      <c r="BS44" s="93"/>
      <c r="BT44" s="93"/>
      <c r="BU44" s="93"/>
      <c r="BV44" s="93"/>
      <c r="BW44" s="93"/>
      <c r="BX44" s="93"/>
      <c r="BY44" s="93"/>
      <c r="BZ44" s="9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9" t="s">
        <v>111</v>
      </c>
      <c r="BM47" s="90"/>
      <c r="BN47" s="90"/>
      <c r="BO47" s="90"/>
      <c r="BP47" s="90"/>
      <c r="BQ47" s="90"/>
      <c r="BR47" s="90"/>
      <c r="BS47" s="90"/>
      <c r="BT47" s="90"/>
      <c r="BU47" s="90"/>
      <c r="BV47" s="90"/>
      <c r="BW47" s="90"/>
      <c r="BX47" s="90"/>
      <c r="BY47" s="90"/>
      <c r="BZ47" s="9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9"/>
      <c r="BM48" s="90"/>
      <c r="BN48" s="90"/>
      <c r="BO48" s="90"/>
      <c r="BP48" s="90"/>
      <c r="BQ48" s="90"/>
      <c r="BR48" s="90"/>
      <c r="BS48" s="90"/>
      <c r="BT48" s="90"/>
      <c r="BU48" s="90"/>
      <c r="BV48" s="90"/>
      <c r="BW48" s="90"/>
      <c r="BX48" s="90"/>
      <c r="BY48" s="90"/>
      <c r="BZ48" s="9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9"/>
      <c r="BM49" s="90"/>
      <c r="BN49" s="90"/>
      <c r="BO49" s="90"/>
      <c r="BP49" s="90"/>
      <c r="BQ49" s="90"/>
      <c r="BR49" s="90"/>
      <c r="BS49" s="90"/>
      <c r="BT49" s="90"/>
      <c r="BU49" s="90"/>
      <c r="BV49" s="90"/>
      <c r="BW49" s="90"/>
      <c r="BX49" s="90"/>
      <c r="BY49" s="90"/>
      <c r="BZ49" s="9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9"/>
      <c r="BM50" s="90"/>
      <c r="BN50" s="90"/>
      <c r="BO50" s="90"/>
      <c r="BP50" s="90"/>
      <c r="BQ50" s="90"/>
      <c r="BR50" s="90"/>
      <c r="BS50" s="90"/>
      <c r="BT50" s="90"/>
      <c r="BU50" s="90"/>
      <c r="BV50" s="90"/>
      <c r="BW50" s="90"/>
      <c r="BX50" s="90"/>
      <c r="BY50" s="90"/>
      <c r="BZ50" s="9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9"/>
      <c r="BM51" s="90"/>
      <c r="BN51" s="90"/>
      <c r="BO51" s="90"/>
      <c r="BP51" s="90"/>
      <c r="BQ51" s="90"/>
      <c r="BR51" s="90"/>
      <c r="BS51" s="90"/>
      <c r="BT51" s="90"/>
      <c r="BU51" s="90"/>
      <c r="BV51" s="90"/>
      <c r="BW51" s="90"/>
      <c r="BX51" s="90"/>
      <c r="BY51" s="90"/>
      <c r="BZ51" s="9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9"/>
      <c r="BM52" s="90"/>
      <c r="BN52" s="90"/>
      <c r="BO52" s="90"/>
      <c r="BP52" s="90"/>
      <c r="BQ52" s="90"/>
      <c r="BR52" s="90"/>
      <c r="BS52" s="90"/>
      <c r="BT52" s="90"/>
      <c r="BU52" s="90"/>
      <c r="BV52" s="90"/>
      <c r="BW52" s="90"/>
      <c r="BX52" s="90"/>
      <c r="BY52" s="90"/>
      <c r="BZ52" s="9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9"/>
      <c r="BM53" s="90"/>
      <c r="BN53" s="90"/>
      <c r="BO53" s="90"/>
      <c r="BP53" s="90"/>
      <c r="BQ53" s="90"/>
      <c r="BR53" s="90"/>
      <c r="BS53" s="90"/>
      <c r="BT53" s="90"/>
      <c r="BU53" s="90"/>
      <c r="BV53" s="90"/>
      <c r="BW53" s="90"/>
      <c r="BX53" s="90"/>
      <c r="BY53" s="90"/>
      <c r="BZ53" s="9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9"/>
      <c r="BM54" s="90"/>
      <c r="BN54" s="90"/>
      <c r="BO54" s="90"/>
      <c r="BP54" s="90"/>
      <c r="BQ54" s="90"/>
      <c r="BR54" s="90"/>
      <c r="BS54" s="90"/>
      <c r="BT54" s="90"/>
      <c r="BU54" s="90"/>
      <c r="BV54" s="90"/>
      <c r="BW54" s="90"/>
      <c r="BX54" s="90"/>
      <c r="BY54" s="90"/>
      <c r="BZ54" s="9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9"/>
      <c r="BM55" s="90"/>
      <c r="BN55" s="90"/>
      <c r="BO55" s="90"/>
      <c r="BP55" s="90"/>
      <c r="BQ55" s="90"/>
      <c r="BR55" s="90"/>
      <c r="BS55" s="90"/>
      <c r="BT55" s="90"/>
      <c r="BU55" s="90"/>
      <c r="BV55" s="90"/>
      <c r="BW55" s="90"/>
      <c r="BX55" s="90"/>
      <c r="BY55" s="90"/>
      <c r="BZ55" s="9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9"/>
      <c r="BM56" s="90"/>
      <c r="BN56" s="90"/>
      <c r="BO56" s="90"/>
      <c r="BP56" s="90"/>
      <c r="BQ56" s="90"/>
      <c r="BR56" s="90"/>
      <c r="BS56" s="90"/>
      <c r="BT56" s="90"/>
      <c r="BU56" s="90"/>
      <c r="BV56" s="90"/>
      <c r="BW56" s="90"/>
      <c r="BX56" s="90"/>
      <c r="BY56" s="90"/>
      <c r="BZ56" s="91"/>
    </row>
    <row r="57" spans="1:78" ht="30"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9"/>
      <c r="BM57" s="90"/>
      <c r="BN57" s="90"/>
      <c r="BO57" s="90"/>
      <c r="BP57" s="90"/>
      <c r="BQ57" s="90"/>
      <c r="BR57" s="90"/>
      <c r="BS57" s="90"/>
      <c r="BT57" s="90"/>
      <c r="BU57" s="90"/>
      <c r="BV57" s="90"/>
      <c r="BW57" s="90"/>
      <c r="BX57" s="90"/>
      <c r="BY57" s="90"/>
      <c r="BZ57" s="9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9"/>
      <c r="BM58" s="90"/>
      <c r="BN58" s="90"/>
      <c r="BO58" s="90"/>
      <c r="BP58" s="90"/>
      <c r="BQ58" s="90"/>
      <c r="BR58" s="90"/>
      <c r="BS58" s="90"/>
      <c r="BT58" s="90"/>
      <c r="BU58" s="90"/>
      <c r="BV58" s="90"/>
      <c r="BW58" s="90"/>
      <c r="BX58" s="90"/>
      <c r="BY58" s="90"/>
      <c r="BZ58" s="9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9"/>
      <c r="BM59" s="90"/>
      <c r="BN59" s="90"/>
      <c r="BO59" s="90"/>
      <c r="BP59" s="90"/>
      <c r="BQ59" s="90"/>
      <c r="BR59" s="90"/>
      <c r="BS59" s="90"/>
      <c r="BT59" s="90"/>
      <c r="BU59" s="90"/>
      <c r="BV59" s="90"/>
      <c r="BW59" s="90"/>
      <c r="BX59" s="90"/>
      <c r="BY59" s="90"/>
      <c r="BZ59" s="91"/>
    </row>
    <row r="60" spans="1:78" ht="13.5" customHeight="1" x14ac:dyDescent="0.15">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89"/>
      <c r="BM60" s="90"/>
      <c r="BN60" s="90"/>
      <c r="BO60" s="90"/>
      <c r="BP60" s="90"/>
      <c r="BQ60" s="90"/>
      <c r="BR60" s="90"/>
      <c r="BS60" s="90"/>
      <c r="BT60" s="90"/>
      <c r="BU60" s="90"/>
      <c r="BV60" s="90"/>
      <c r="BW60" s="90"/>
      <c r="BX60" s="90"/>
      <c r="BY60" s="90"/>
      <c r="BZ60" s="91"/>
    </row>
    <row r="61" spans="1:78" ht="13.5" customHeight="1" x14ac:dyDescent="0.15">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89"/>
      <c r="BM61" s="90"/>
      <c r="BN61" s="90"/>
      <c r="BO61" s="90"/>
      <c r="BP61" s="90"/>
      <c r="BQ61" s="90"/>
      <c r="BR61" s="90"/>
      <c r="BS61" s="90"/>
      <c r="BT61" s="90"/>
      <c r="BU61" s="90"/>
      <c r="BV61" s="90"/>
      <c r="BW61" s="90"/>
      <c r="BX61" s="90"/>
      <c r="BY61" s="90"/>
      <c r="BZ61" s="9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9"/>
      <c r="BM62" s="90"/>
      <c r="BN62" s="90"/>
      <c r="BO62" s="90"/>
      <c r="BP62" s="90"/>
      <c r="BQ62" s="90"/>
      <c r="BR62" s="90"/>
      <c r="BS62" s="90"/>
      <c r="BT62" s="90"/>
      <c r="BU62" s="90"/>
      <c r="BV62" s="90"/>
      <c r="BW62" s="90"/>
      <c r="BX62" s="90"/>
      <c r="BY62" s="90"/>
      <c r="BZ62" s="9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9"/>
      <c r="BM63" s="90"/>
      <c r="BN63" s="90"/>
      <c r="BO63" s="90"/>
      <c r="BP63" s="90"/>
      <c r="BQ63" s="90"/>
      <c r="BR63" s="90"/>
      <c r="BS63" s="90"/>
      <c r="BT63" s="90"/>
      <c r="BU63" s="90"/>
      <c r="BV63" s="90"/>
      <c r="BW63" s="90"/>
      <c r="BX63" s="90"/>
      <c r="BY63" s="90"/>
      <c r="BZ63" s="9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112</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45.7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55.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a7ZZUZpu42NMuasgR+owYqWLfHT/Z8pdGG9//nX0puyT2PbeTK7O68ujCHk93Ae+/bTOBIueDMfVMctZ3woigA==" saltValue="mCEf5bKDCfrZeQUNw+8GB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192040</v>
      </c>
      <c r="D6" s="20">
        <f t="shared" si="3"/>
        <v>46</v>
      </c>
      <c r="E6" s="20">
        <f t="shared" si="3"/>
        <v>1</v>
      </c>
      <c r="F6" s="20">
        <f t="shared" si="3"/>
        <v>0</v>
      </c>
      <c r="G6" s="20">
        <f t="shared" si="3"/>
        <v>1</v>
      </c>
      <c r="H6" s="20" t="str">
        <f t="shared" si="3"/>
        <v>山梨県　都留市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55.04</v>
      </c>
      <c r="P6" s="21">
        <f t="shared" si="3"/>
        <v>52.89</v>
      </c>
      <c r="Q6" s="21">
        <f t="shared" si="3"/>
        <v>2260</v>
      </c>
      <c r="R6" s="21">
        <f t="shared" si="3"/>
        <v>28798</v>
      </c>
      <c r="S6" s="21">
        <f t="shared" si="3"/>
        <v>161.63</v>
      </c>
      <c r="T6" s="21">
        <f t="shared" si="3"/>
        <v>178.17</v>
      </c>
      <c r="U6" s="21">
        <f t="shared" si="3"/>
        <v>15002</v>
      </c>
      <c r="V6" s="21">
        <f t="shared" si="3"/>
        <v>12.3</v>
      </c>
      <c r="W6" s="21">
        <f t="shared" si="3"/>
        <v>1219.67</v>
      </c>
      <c r="X6" s="22">
        <f>IF(X7="",NA(),X7)</f>
        <v>124.41</v>
      </c>
      <c r="Y6" s="22">
        <f t="shared" ref="Y6:AG6" si="4">IF(Y7="",NA(),Y7)</f>
        <v>114.81</v>
      </c>
      <c r="Z6" s="22">
        <f t="shared" si="4"/>
        <v>129.28</v>
      </c>
      <c r="AA6" s="22">
        <f t="shared" si="4"/>
        <v>119.93</v>
      </c>
      <c r="AB6" s="22">
        <f t="shared" si="4"/>
        <v>135.44999999999999</v>
      </c>
      <c r="AC6" s="22">
        <f t="shared" si="4"/>
        <v>108.61</v>
      </c>
      <c r="AD6" s="22">
        <f t="shared" si="4"/>
        <v>108.35</v>
      </c>
      <c r="AE6" s="22">
        <f t="shared" si="4"/>
        <v>108.84</v>
      </c>
      <c r="AF6" s="22">
        <f t="shared" si="4"/>
        <v>105.92</v>
      </c>
      <c r="AG6" s="22">
        <f t="shared" si="4"/>
        <v>106.01</v>
      </c>
      <c r="AH6" s="21" t="str">
        <f>IF(AH7="","",IF(AH7="-","【-】","【"&amp;SUBSTITUTE(TEXT(AH7,"#,##0.00"),"-","△")&amp;"】"))</f>
        <v>【108.24】</v>
      </c>
      <c r="AI6" s="21">
        <f>IF(AI7="",NA(),AI7)</f>
        <v>0</v>
      </c>
      <c r="AJ6" s="21">
        <f t="shared" ref="AJ6:AR6" si="5">IF(AJ7="",NA(),AJ7)</f>
        <v>0</v>
      </c>
      <c r="AK6" s="21">
        <f t="shared" si="5"/>
        <v>0</v>
      </c>
      <c r="AL6" s="21">
        <f t="shared" si="5"/>
        <v>0</v>
      </c>
      <c r="AM6" s="21">
        <f t="shared" si="5"/>
        <v>0</v>
      </c>
      <c r="AN6" s="22">
        <f t="shared" si="5"/>
        <v>3.59</v>
      </c>
      <c r="AO6" s="22">
        <f t="shared" si="5"/>
        <v>3.98</v>
      </c>
      <c r="AP6" s="22">
        <f t="shared" si="5"/>
        <v>6.02</v>
      </c>
      <c r="AQ6" s="22">
        <f t="shared" si="5"/>
        <v>7.78</v>
      </c>
      <c r="AR6" s="22">
        <f t="shared" si="5"/>
        <v>9.59</v>
      </c>
      <c r="AS6" s="21" t="str">
        <f>IF(AS7="","",IF(AS7="-","【-】","【"&amp;SUBSTITUTE(TEXT(AS7,"#,##0.00"),"-","△")&amp;"】"))</f>
        <v>【1.50】</v>
      </c>
      <c r="AT6" s="22">
        <f>IF(AT7="",NA(),AT7)</f>
        <v>270.20999999999998</v>
      </c>
      <c r="AU6" s="22">
        <f t="shared" ref="AU6:BC6" si="6">IF(AU7="",NA(),AU7)</f>
        <v>246.5</v>
      </c>
      <c r="AV6" s="22">
        <f t="shared" si="6"/>
        <v>253.18</v>
      </c>
      <c r="AW6" s="22">
        <f t="shared" si="6"/>
        <v>328.64</v>
      </c>
      <c r="AX6" s="22">
        <f t="shared" si="6"/>
        <v>298.64</v>
      </c>
      <c r="AY6" s="22">
        <f t="shared" si="6"/>
        <v>379.08</v>
      </c>
      <c r="AZ6" s="22">
        <f t="shared" si="6"/>
        <v>367.55</v>
      </c>
      <c r="BA6" s="22">
        <f t="shared" si="6"/>
        <v>378.56</v>
      </c>
      <c r="BB6" s="22">
        <f t="shared" si="6"/>
        <v>364.46</v>
      </c>
      <c r="BC6" s="22">
        <f t="shared" si="6"/>
        <v>338.89</v>
      </c>
      <c r="BD6" s="21" t="str">
        <f>IF(BD7="","",IF(BD7="-","【-】","【"&amp;SUBSTITUTE(TEXT(BD7,"#,##0.00"),"-","△")&amp;"】"))</f>
        <v>【243.36】</v>
      </c>
      <c r="BE6" s="22">
        <f>IF(BE7="",NA(),BE7)</f>
        <v>685.73</v>
      </c>
      <c r="BF6" s="22">
        <f t="shared" ref="BF6:BN6" si="7">IF(BF7="",NA(),BF7)</f>
        <v>653.62</v>
      </c>
      <c r="BG6" s="22">
        <f t="shared" si="7"/>
        <v>609.82000000000005</v>
      </c>
      <c r="BH6" s="22">
        <f t="shared" si="7"/>
        <v>735.63</v>
      </c>
      <c r="BI6" s="22">
        <f t="shared" si="7"/>
        <v>775.2</v>
      </c>
      <c r="BJ6" s="22">
        <f t="shared" si="7"/>
        <v>398.98</v>
      </c>
      <c r="BK6" s="22">
        <f t="shared" si="7"/>
        <v>418.68</v>
      </c>
      <c r="BL6" s="22">
        <f t="shared" si="7"/>
        <v>395.68</v>
      </c>
      <c r="BM6" s="22">
        <f t="shared" si="7"/>
        <v>403.72</v>
      </c>
      <c r="BN6" s="22">
        <f t="shared" si="7"/>
        <v>400.21</v>
      </c>
      <c r="BO6" s="21" t="str">
        <f>IF(BO7="","",IF(BO7="-","【-】","【"&amp;SUBSTITUTE(TEXT(BO7,"#,##0.00"),"-","△")&amp;"】"))</f>
        <v>【265.93】</v>
      </c>
      <c r="BP6" s="22">
        <f>IF(BP7="",NA(),BP7)</f>
        <v>103.72</v>
      </c>
      <c r="BQ6" s="22">
        <f t="shared" ref="BQ6:BY6" si="8">IF(BQ7="",NA(),BQ7)</f>
        <v>104.43</v>
      </c>
      <c r="BR6" s="22">
        <f t="shared" si="8"/>
        <v>119.24</v>
      </c>
      <c r="BS6" s="22">
        <f t="shared" si="8"/>
        <v>94.41</v>
      </c>
      <c r="BT6" s="22">
        <f t="shared" si="8"/>
        <v>97.95</v>
      </c>
      <c r="BU6" s="22">
        <f t="shared" si="8"/>
        <v>98.64</v>
      </c>
      <c r="BV6" s="22">
        <f t="shared" si="8"/>
        <v>94.78</v>
      </c>
      <c r="BW6" s="22">
        <f t="shared" si="8"/>
        <v>97.59</v>
      </c>
      <c r="BX6" s="22">
        <f t="shared" si="8"/>
        <v>92.17</v>
      </c>
      <c r="BY6" s="22">
        <f t="shared" si="8"/>
        <v>92.83</v>
      </c>
      <c r="BZ6" s="21" t="str">
        <f>IF(BZ7="","",IF(BZ7="-","【-】","【"&amp;SUBSTITUTE(TEXT(BZ7,"#,##0.00"),"-","△")&amp;"】"))</f>
        <v>【97.82】</v>
      </c>
      <c r="CA6" s="22">
        <f>IF(CA7="",NA(),CA7)</f>
        <v>119.17</v>
      </c>
      <c r="CB6" s="22">
        <f t="shared" ref="CB6:CJ6" si="9">IF(CB7="",NA(),CB7)</f>
        <v>119.42</v>
      </c>
      <c r="CC6" s="22">
        <f t="shared" si="9"/>
        <v>105.07</v>
      </c>
      <c r="CD6" s="22">
        <f t="shared" si="9"/>
        <v>115.15</v>
      </c>
      <c r="CE6" s="22">
        <f t="shared" si="9"/>
        <v>100.16</v>
      </c>
      <c r="CF6" s="22">
        <f t="shared" si="9"/>
        <v>178.92</v>
      </c>
      <c r="CG6" s="22">
        <f t="shared" si="9"/>
        <v>181.3</v>
      </c>
      <c r="CH6" s="22">
        <f t="shared" si="9"/>
        <v>181.71</v>
      </c>
      <c r="CI6" s="22">
        <f t="shared" si="9"/>
        <v>188.51</v>
      </c>
      <c r="CJ6" s="22">
        <f t="shared" si="9"/>
        <v>189.43</v>
      </c>
      <c r="CK6" s="21" t="str">
        <f>IF(CK7="","",IF(CK7="-","【-】","【"&amp;SUBSTITUTE(TEXT(CK7,"#,##0.00"),"-","△")&amp;"】"))</f>
        <v>【177.56】</v>
      </c>
      <c r="CL6" s="22">
        <f>IF(CL7="",NA(),CL7)</f>
        <v>44.63</v>
      </c>
      <c r="CM6" s="22">
        <f t="shared" ref="CM6:CU6" si="10">IF(CM7="",NA(),CM7)</f>
        <v>49.44</v>
      </c>
      <c r="CN6" s="22">
        <f t="shared" si="10"/>
        <v>48.91</v>
      </c>
      <c r="CO6" s="22">
        <f t="shared" si="10"/>
        <v>47.07</v>
      </c>
      <c r="CP6" s="22">
        <f t="shared" si="10"/>
        <v>47.04</v>
      </c>
      <c r="CQ6" s="22">
        <f t="shared" si="10"/>
        <v>55.14</v>
      </c>
      <c r="CR6" s="22">
        <f t="shared" si="10"/>
        <v>55.89</v>
      </c>
      <c r="CS6" s="22">
        <f t="shared" si="10"/>
        <v>55.72</v>
      </c>
      <c r="CT6" s="22">
        <f t="shared" si="10"/>
        <v>55.31</v>
      </c>
      <c r="CU6" s="22">
        <f t="shared" si="10"/>
        <v>55.14</v>
      </c>
      <c r="CV6" s="21" t="str">
        <f>IF(CV7="","",IF(CV7="-","【-】","【"&amp;SUBSTITUTE(TEXT(CV7,"#,##0.00"),"-","△")&amp;"】"))</f>
        <v>【59.81】</v>
      </c>
      <c r="CW6" s="22">
        <f>IF(CW7="",NA(),CW7)</f>
        <v>61.31</v>
      </c>
      <c r="CX6" s="22">
        <f t="shared" ref="CX6:DF6" si="11">IF(CX7="",NA(),CX7)</f>
        <v>66.13</v>
      </c>
      <c r="CY6" s="22">
        <f t="shared" si="11"/>
        <v>67.94</v>
      </c>
      <c r="CZ6" s="22">
        <f t="shared" si="11"/>
        <v>66.38</v>
      </c>
      <c r="DA6" s="22">
        <f t="shared" si="11"/>
        <v>67.31</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44.11</v>
      </c>
      <c r="DI6" s="22">
        <f t="shared" ref="DI6:DQ6" si="12">IF(DI7="",NA(),DI7)</f>
        <v>45.04</v>
      </c>
      <c r="DJ6" s="22">
        <f t="shared" si="12"/>
        <v>46.19</v>
      </c>
      <c r="DK6" s="22">
        <f t="shared" si="12"/>
        <v>47</v>
      </c>
      <c r="DL6" s="22">
        <f t="shared" si="12"/>
        <v>47.79</v>
      </c>
      <c r="DM6" s="22">
        <f t="shared" si="12"/>
        <v>49.92</v>
      </c>
      <c r="DN6" s="22">
        <f t="shared" si="12"/>
        <v>50.63</v>
      </c>
      <c r="DO6" s="22">
        <f t="shared" si="12"/>
        <v>51.29</v>
      </c>
      <c r="DP6" s="22">
        <f t="shared" si="12"/>
        <v>52.2</v>
      </c>
      <c r="DQ6" s="22">
        <f t="shared" si="12"/>
        <v>52.7</v>
      </c>
      <c r="DR6" s="21" t="str">
        <f>IF(DR7="","",IF(DR7="-","【-】","【"&amp;SUBSTITUTE(TEXT(DR7,"#,##0.00"),"-","△")&amp;"】"))</f>
        <v>【52.02】</v>
      </c>
      <c r="DS6" s="22">
        <f>IF(DS7="",NA(),DS7)</f>
        <v>30.9</v>
      </c>
      <c r="DT6" s="22">
        <f t="shared" ref="DT6:EB6" si="13">IF(DT7="",NA(),DT7)</f>
        <v>30.04</v>
      </c>
      <c r="DU6" s="22">
        <f t="shared" si="13"/>
        <v>27.9</v>
      </c>
      <c r="DV6" s="22">
        <f t="shared" si="13"/>
        <v>27.44</v>
      </c>
      <c r="DW6" s="22">
        <f t="shared" si="13"/>
        <v>27.92</v>
      </c>
      <c r="DX6" s="22">
        <f t="shared" si="13"/>
        <v>16.88</v>
      </c>
      <c r="DY6" s="22">
        <f t="shared" si="13"/>
        <v>18.28</v>
      </c>
      <c r="DZ6" s="22">
        <f t="shared" si="13"/>
        <v>19.61</v>
      </c>
      <c r="EA6" s="22">
        <f t="shared" si="13"/>
        <v>20.73</v>
      </c>
      <c r="EB6" s="22">
        <f t="shared" si="13"/>
        <v>22.86</v>
      </c>
      <c r="EC6" s="21" t="str">
        <f>IF(EC7="","",IF(EC7="-","【-】","【"&amp;SUBSTITUTE(TEXT(EC7,"#,##0.00"),"-","△")&amp;"】"))</f>
        <v>【25.37】</v>
      </c>
      <c r="ED6" s="22">
        <f>IF(ED7="",NA(),ED7)</f>
        <v>0.82</v>
      </c>
      <c r="EE6" s="22">
        <f t="shared" ref="EE6:EM6" si="14">IF(EE7="",NA(),EE7)</f>
        <v>0.27</v>
      </c>
      <c r="EF6" s="22">
        <f t="shared" si="14"/>
        <v>0.46</v>
      </c>
      <c r="EG6" s="22">
        <f t="shared" si="14"/>
        <v>0.64</v>
      </c>
      <c r="EH6" s="22">
        <f t="shared" si="14"/>
        <v>0.67</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15">
      <c r="A7" s="15"/>
      <c r="B7" s="24">
        <v>2023</v>
      </c>
      <c r="C7" s="24">
        <v>192040</v>
      </c>
      <c r="D7" s="24">
        <v>46</v>
      </c>
      <c r="E7" s="24">
        <v>1</v>
      </c>
      <c r="F7" s="24">
        <v>0</v>
      </c>
      <c r="G7" s="24">
        <v>1</v>
      </c>
      <c r="H7" s="24" t="s">
        <v>93</v>
      </c>
      <c r="I7" s="24" t="s">
        <v>94</v>
      </c>
      <c r="J7" s="24" t="s">
        <v>95</v>
      </c>
      <c r="K7" s="24" t="s">
        <v>96</v>
      </c>
      <c r="L7" s="24" t="s">
        <v>97</v>
      </c>
      <c r="M7" s="24" t="s">
        <v>98</v>
      </c>
      <c r="N7" s="25" t="s">
        <v>99</v>
      </c>
      <c r="O7" s="25">
        <v>55.04</v>
      </c>
      <c r="P7" s="25">
        <v>52.89</v>
      </c>
      <c r="Q7" s="25">
        <v>2260</v>
      </c>
      <c r="R7" s="25">
        <v>28798</v>
      </c>
      <c r="S7" s="25">
        <v>161.63</v>
      </c>
      <c r="T7" s="25">
        <v>178.17</v>
      </c>
      <c r="U7" s="25">
        <v>15002</v>
      </c>
      <c r="V7" s="25">
        <v>12.3</v>
      </c>
      <c r="W7" s="25">
        <v>1219.67</v>
      </c>
      <c r="X7" s="25">
        <v>124.41</v>
      </c>
      <c r="Y7" s="25">
        <v>114.81</v>
      </c>
      <c r="Z7" s="25">
        <v>129.28</v>
      </c>
      <c r="AA7" s="25">
        <v>119.93</v>
      </c>
      <c r="AB7" s="25">
        <v>135.44999999999999</v>
      </c>
      <c r="AC7" s="25">
        <v>108.61</v>
      </c>
      <c r="AD7" s="25">
        <v>108.35</v>
      </c>
      <c r="AE7" s="25">
        <v>108.84</v>
      </c>
      <c r="AF7" s="25">
        <v>105.92</v>
      </c>
      <c r="AG7" s="25">
        <v>106.01</v>
      </c>
      <c r="AH7" s="25">
        <v>108.24</v>
      </c>
      <c r="AI7" s="25">
        <v>0</v>
      </c>
      <c r="AJ7" s="25">
        <v>0</v>
      </c>
      <c r="AK7" s="25">
        <v>0</v>
      </c>
      <c r="AL7" s="25">
        <v>0</v>
      </c>
      <c r="AM7" s="25">
        <v>0</v>
      </c>
      <c r="AN7" s="25">
        <v>3.59</v>
      </c>
      <c r="AO7" s="25">
        <v>3.98</v>
      </c>
      <c r="AP7" s="25">
        <v>6.02</v>
      </c>
      <c r="AQ7" s="25">
        <v>7.78</v>
      </c>
      <c r="AR7" s="25">
        <v>9.59</v>
      </c>
      <c r="AS7" s="25">
        <v>1.5</v>
      </c>
      <c r="AT7" s="25">
        <v>270.20999999999998</v>
      </c>
      <c r="AU7" s="25">
        <v>246.5</v>
      </c>
      <c r="AV7" s="25">
        <v>253.18</v>
      </c>
      <c r="AW7" s="25">
        <v>328.64</v>
      </c>
      <c r="AX7" s="25">
        <v>298.64</v>
      </c>
      <c r="AY7" s="25">
        <v>379.08</v>
      </c>
      <c r="AZ7" s="25">
        <v>367.55</v>
      </c>
      <c r="BA7" s="25">
        <v>378.56</v>
      </c>
      <c r="BB7" s="25">
        <v>364.46</v>
      </c>
      <c r="BC7" s="25">
        <v>338.89</v>
      </c>
      <c r="BD7" s="25">
        <v>243.36</v>
      </c>
      <c r="BE7" s="25">
        <v>685.73</v>
      </c>
      <c r="BF7" s="25">
        <v>653.62</v>
      </c>
      <c r="BG7" s="25">
        <v>609.82000000000005</v>
      </c>
      <c r="BH7" s="25">
        <v>735.63</v>
      </c>
      <c r="BI7" s="25">
        <v>775.2</v>
      </c>
      <c r="BJ7" s="25">
        <v>398.98</v>
      </c>
      <c r="BK7" s="25">
        <v>418.68</v>
      </c>
      <c r="BL7" s="25">
        <v>395.68</v>
      </c>
      <c r="BM7" s="25">
        <v>403.72</v>
      </c>
      <c r="BN7" s="25">
        <v>400.21</v>
      </c>
      <c r="BO7" s="25">
        <v>265.93</v>
      </c>
      <c r="BP7" s="25">
        <v>103.72</v>
      </c>
      <c r="BQ7" s="25">
        <v>104.43</v>
      </c>
      <c r="BR7" s="25">
        <v>119.24</v>
      </c>
      <c r="BS7" s="25">
        <v>94.41</v>
      </c>
      <c r="BT7" s="25">
        <v>97.95</v>
      </c>
      <c r="BU7" s="25">
        <v>98.64</v>
      </c>
      <c r="BV7" s="25">
        <v>94.78</v>
      </c>
      <c r="BW7" s="25">
        <v>97.59</v>
      </c>
      <c r="BX7" s="25">
        <v>92.17</v>
      </c>
      <c r="BY7" s="25">
        <v>92.83</v>
      </c>
      <c r="BZ7" s="25">
        <v>97.82</v>
      </c>
      <c r="CA7" s="25">
        <v>119.17</v>
      </c>
      <c r="CB7" s="25">
        <v>119.42</v>
      </c>
      <c r="CC7" s="25">
        <v>105.07</v>
      </c>
      <c r="CD7" s="25">
        <v>115.15</v>
      </c>
      <c r="CE7" s="25">
        <v>100.16</v>
      </c>
      <c r="CF7" s="25">
        <v>178.92</v>
      </c>
      <c r="CG7" s="25">
        <v>181.3</v>
      </c>
      <c r="CH7" s="25">
        <v>181.71</v>
      </c>
      <c r="CI7" s="25">
        <v>188.51</v>
      </c>
      <c r="CJ7" s="25">
        <v>189.43</v>
      </c>
      <c r="CK7" s="25">
        <v>177.56</v>
      </c>
      <c r="CL7" s="25">
        <v>44.63</v>
      </c>
      <c r="CM7" s="25">
        <v>49.44</v>
      </c>
      <c r="CN7" s="25">
        <v>48.91</v>
      </c>
      <c r="CO7" s="25">
        <v>47.07</v>
      </c>
      <c r="CP7" s="25">
        <v>47.04</v>
      </c>
      <c r="CQ7" s="25">
        <v>55.14</v>
      </c>
      <c r="CR7" s="25">
        <v>55.89</v>
      </c>
      <c r="CS7" s="25">
        <v>55.72</v>
      </c>
      <c r="CT7" s="25">
        <v>55.31</v>
      </c>
      <c r="CU7" s="25">
        <v>55.14</v>
      </c>
      <c r="CV7" s="25">
        <v>59.81</v>
      </c>
      <c r="CW7" s="25">
        <v>61.31</v>
      </c>
      <c r="CX7" s="25">
        <v>66.13</v>
      </c>
      <c r="CY7" s="25">
        <v>67.94</v>
      </c>
      <c r="CZ7" s="25">
        <v>66.38</v>
      </c>
      <c r="DA7" s="25">
        <v>67.31</v>
      </c>
      <c r="DB7" s="25">
        <v>81.39</v>
      </c>
      <c r="DC7" s="25">
        <v>81.27</v>
      </c>
      <c r="DD7" s="25">
        <v>81.260000000000005</v>
      </c>
      <c r="DE7" s="25">
        <v>80.36</v>
      </c>
      <c r="DF7" s="25">
        <v>80.13</v>
      </c>
      <c r="DG7" s="25">
        <v>89.42</v>
      </c>
      <c r="DH7" s="25">
        <v>44.11</v>
      </c>
      <c r="DI7" s="25">
        <v>45.04</v>
      </c>
      <c r="DJ7" s="25">
        <v>46.19</v>
      </c>
      <c r="DK7" s="25">
        <v>47</v>
      </c>
      <c r="DL7" s="25">
        <v>47.79</v>
      </c>
      <c r="DM7" s="25">
        <v>49.92</v>
      </c>
      <c r="DN7" s="25">
        <v>50.63</v>
      </c>
      <c r="DO7" s="25">
        <v>51.29</v>
      </c>
      <c r="DP7" s="25">
        <v>52.2</v>
      </c>
      <c r="DQ7" s="25">
        <v>52.7</v>
      </c>
      <c r="DR7" s="25">
        <v>52.02</v>
      </c>
      <c r="DS7" s="25">
        <v>30.9</v>
      </c>
      <c r="DT7" s="25">
        <v>30.04</v>
      </c>
      <c r="DU7" s="25">
        <v>27.9</v>
      </c>
      <c r="DV7" s="25">
        <v>27.44</v>
      </c>
      <c r="DW7" s="25">
        <v>27.92</v>
      </c>
      <c r="DX7" s="25">
        <v>16.88</v>
      </c>
      <c r="DY7" s="25">
        <v>18.28</v>
      </c>
      <c r="DZ7" s="25">
        <v>19.61</v>
      </c>
      <c r="EA7" s="25">
        <v>20.73</v>
      </c>
      <c r="EB7" s="25">
        <v>22.86</v>
      </c>
      <c r="EC7" s="25">
        <v>25.37</v>
      </c>
      <c r="ED7" s="25">
        <v>0.82</v>
      </c>
      <c r="EE7" s="25">
        <v>0.27</v>
      </c>
      <c r="EF7" s="25">
        <v>0.46</v>
      </c>
      <c r="EG7" s="25">
        <v>0.64</v>
      </c>
      <c r="EH7" s="25">
        <v>0.67</v>
      </c>
      <c r="EI7" s="25">
        <v>0.52</v>
      </c>
      <c r="EJ7" s="25">
        <v>0.53</v>
      </c>
      <c r="EK7" s="25">
        <v>0.48</v>
      </c>
      <c r="EL7" s="25">
        <v>0.5</v>
      </c>
      <c r="EM7" s="25">
        <v>0.41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LG108　上水道担当L</cp:lastModifiedBy>
  <cp:lastPrinted>2025-02-03T04:54:01Z</cp:lastPrinted>
  <dcterms:created xsi:type="dcterms:W3CDTF">2025-01-24T06:48:42Z</dcterms:created>
  <dcterms:modified xsi:type="dcterms:W3CDTF">2025-02-03T04:54:02Z</dcterms:modified>
  <cp:category/>
</cp:coreProperties>
</file>