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1上水\02富士吉田市　OK\02修正\"/>
    </mc:Choice>
  </mc:AlternateContent>
  <xr:revisionPtr revIDLastSave="0" documentId="13_ncr:1_{7218AD69-769F-434C-9327-D29023C8EEDB}" xr6:coauthVersionLast="47" xr6:coauthVersionMax="47" xr10:uidLastSave="{00000000-0000-0000-0000-000000000000}"/>
  <workbookProtection workbookAlgorithmName="SHA-512" workbookHashValue="TaoSwvbr5XZRWJM6/tL09K1BPp0I/Se/iserpD0gszDSWi/5g1MWIXpZdVenurLnqCI6OHNvtfgpKilFK6WC5g==" workbookSaltValue="5n/PaHRQyRqnK6MOTABUmg==" workbookSpinCount="100000" lockStructure="1"/>
  <bookViews>
    <workbookView xWindow="23424" yWindow="-1488" windowWidth="13548" windowHeight="12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E85" i="4"/>
  <c r="BB10" i="4"/>
  <c r="AT10" i="4"/>
  <c r="AL10" i="4"/>
  <c r="I10" i="4"/>
  <c r="B10"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<sst xmlns="http://schemas.openxmlformats.org/spreadsheetml/2006/main" count="228" uniqueCount="112">
  <si>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</si>
  <si>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</si>
  <si>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</si>
  <si>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</si>
  <si>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</si>
  <si>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</si>
  <si>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</si>
  <si>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</si>
  <si>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</si>
  <si>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</si>
  <si>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</si>
  <si>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</si>
  <si>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</si>
  <si>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</si>
  <si>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</si>
  <si>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</si>
  <si>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</si>
  <si>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</si>
  <si>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</si>
  <si>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</si>
  <si>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</si>
  <si>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</si>
  <si>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</si>
  <si>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</si>
  <si>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</si>
  <si>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</si>
  <si>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</si>
  <si>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</si>
  <si>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</si>
  <si>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</si>
  <si>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</si>
  <si>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</si>
  <si>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</si>
  <si>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</si>
  <si>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</si>
  <si>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</si>
  <si>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</si>
  <si>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</si>
  <si>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</si>
  <si>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</si>
  <si>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</si>
  <si>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</si>
  <si>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</si>
  <si>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</si>
  <si>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</si>
  <si>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</si>
  <si>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</si>
  <si>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</si>
  <si>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</si>
  <si>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</si>
  <si>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</si>
  <si>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</si>
  <si>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</si>
  <si>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</si>
  <si>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</si>
  <si>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</si>
  <si>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</si>
  <si>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</si>
  <si>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</si>
  <si>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</si>
  <si>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</si>
  <si>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</si>
  <si>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</si>
  <si>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</si>
  <si>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</si>
  <si>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</si>
  <si>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</si>
  <si>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</si>
  <si>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</si>
  <si>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</si>
  <si>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</si>
  <si>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</si>
  <si>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</si>
  <si>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</si>
  <si>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</si>
  <si>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</si>
  <si>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</si>
  <si>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</si>
  <si>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</si>
  <si>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</si>
  <si>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</si>
  <si>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</si>
  <si>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</si>
  <si>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</si>
  <si>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</si>
  <si>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</si>
  <si>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</si>
  <si>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</si>
  <si>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</si>
  <si>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</si>
  <si>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</si>
  <si>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</si>
  <si>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</si>
  <si>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</si>
  <si>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</si>
  <si>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</si>
  <si>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</si>
  <si>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</si>
  <si>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</si>
  <si>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</si>
  <si>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</si>
  <si>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</si>
  <si>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</si>
  <si>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</si>
  <si>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</si>
  <si>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</si>
  <si>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</si>
  <si>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</si>
  <si>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</si>
  <si>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単年度の収支が黒字あることを示す100％を上回っている。類似団体を上回る状態が継続しているものの、物価高騰による影響から減少傾向にある。
②累積欠損金比率
 累積欠損金は発生していないので概ね健全な経営状況であると考える。
③流動比率
 類似団体平均は下回ったものの、全国平均値を上回っており、事業の財務安全性をみる指標の100％以上を維持しており、短期債務に対する支払い能力は徐々に余力が生じている。
④企業債残高対給水収益比率
　類似団体及び全国平均値を上回っている。 水道料金が安価であるため他団体と比較し高い傾向にある。今後も施設の更新等が控えている中で、企業債の借入を抑制していく等の適切な管理を進めていく。
⑤料金回収率
 平均値を上回っているが、令和4・5年は物価高騰等の影響の緩和を目的とした水道料金の減免による給水収益の減少により供給単価が上昇したため料金回収率が一時的に低下している。安定した給水事業を維持していくため、効率的な経営に取り組んでいく。
⑥給水原価
 本市は良質な地下水を汲み上げており浄水設備に費用がかからないことや、配水も自然流下が多いなどの理由のため、類似団体及び全国平均値を大きく下回っている。
⑦施設利用率
 本市は寒冷地であり冬季の水の需要が多く最大稼働率は74.06％と高いが、一日最大配水量に対する一日平均配水量の割合である負荷率は68.19％と低くなっている。これらの数値も併せ適切な施設規模としていく必要がある。
⑧有収率
 類似団体及び全国平均値を下回っている状態である。主な要因として漏水によるものと考えられ、今後ＤＸを活用し、効率的かつ計画的に実施していく。</t>
    <phoneticPr fontId="4"/>
  </si>
  <si>
    <t>①有形固定資産減価償却率
 類似団体及び全国平均値と比較して下回っている。
②管路経年化率
 類似団体及び全国平均値と比較して下回っているが、管路の老朽化が進んでいる。
　今後、法定耐用年数を越えた管路の更新と併せて施設の更新をしていくことになるので財源の確保を踏まえ、計画的に更新を進める。
③管路更新率
 類似団体及び全国平均値を上回っている。法定耐用年数を越えた管路に対する更新の時期が偏在していることから、アセットマネジメントを活用し計画的かつ効率的に施設及び管路の更新を進めていく。</t>
    <phoneticPr fontId="4"/>
  </si>
  <si>
    <t>　経営面では、平成29年の料金改定以降、収支の改善が図られ、企業債残高対給水収益比率が高いものの経営の健全性及び安定性では良好な状態を維持している。
　 施設面では、水道施設全体の老朽化が進んでいく中で、有形固定資産減価償却率　管路経年化率及び管路更新率は類似団体平均より概ね良好な状況が続いているが、今後も、老朽管の更新・耐震化に要する費用が増加していくことが見込まれており、更に人口減少等による給水収益の減少傾向が続くことや物価高騰による経費の増加が予想されるなど厳しい状況が予測される。
 このことから、安全で安心な水道水を安定的かつ継続的に供給できるようにするため、施設整備に関してはアセットマネジメントを活用し、中長期的な計画のもと、水需要を見極めるなか適正規模の整備・更新を実施していく。また併せて、事業運営の効率化やコスト縮減に努め、経営戦略に基づき経営基盤の強化に取り組んでいく。</t>
    <rPh sb="136" eb="137">
      <t>オオム</t>
    </rPh>
    <rPh sb="138" eb="140">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</si>
</sst>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0.67</c:v>
                </c:pt>
                <c:pt idx="1">
                  <c:v>0.68</c:v>
                </c:pt>
                <c:pt idx="2">
                  <c:v>0.77</c:v>
                </c:pt>
                <c:pt idx="3">
                  <c:v>1.54</c:v>
                </c:pt>
                <c:pt idx="4">
                  <c:v>1.0900000000000001</c:v>
                </c:pt>
              </c:numCache>
            </c:numRef>
          </c:val>
          <c:extLst>
            <c:ext xmlns:c16="http://schemas.microsoft.com/office/drawing/2014/chart" uri="{C3380CC4-5D6E-409C-BE32-E72D297353CC}">
              <c16:uniqueId val="{00000000-EB4F-4212-98EC-4EEA46514E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EB4F-4212-98EC-4EEA46514E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50.88</c:v>
                </c:pt>
                <c:pt idx="1">
                  <c:v>52.22</c:v>
                </c:pt>
                <c:pt idx="2">
                  <c:v>51.71</c:v>
                </c:pt>
                <c:pt idx="3">
                  <c:v>51.67</c:v>
                </c:pt>
                <c:pt idx="4">
                  <c:v>50.5</c:v>
                </c:pt>
              </c:numCache>
            </c:numRef>
          </c:val>
          <c:extLst>
            <c:ext xmlns:c16="http://schemas.microsoft.com/office/drawing/2014/chart" uri="{C3380CC4-5D6E-409C-BE32-E72D297353CC}">
              <c16:uniqueId val="{00000000-A556-4897-897E-B47919D36F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A556-4897-897E-B47919D36F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79.040000000000006</c:v>
                </c:pt>
                <c:pt idx="1">
                  <c:v>79.44</c:v>
                </c:pt>
                <c:pt idx="2">
                  <c:v>79.64</c:v>
                </c:pt>
                <c:pt idx="3">
                  <c:v>79.650000000000006</c:v>
                </c:pt>
                <c:pt idx="4">
                  <c:v>79.739999999999995</c:v>
                </c:pt>
              </c:numCache>
            </c:numRef>
          </c:val>
          <c:extLst>
            <c:ext xmlns:c16="http://schemas.microsoft.com/office/drawing/2014/chart" uri="{C3380CC4-5D6E-409C-BE32-E72D297353CC}">
              <c16:uniqueId val="{00000000-A2B0-458E-8B48-EE1ECF36DB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2B0-458E-8B48-EE1ECF36DB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114.57</c:v>
                </c:pt>
                <c:pt idx="1">
                  <c:v>116.09</c:v>
                </c:pt>
                <c:pt idx="2">
                  <c:v>114.32</c:v>
                </c:pt>
                <c:pt idx="3">
                  <c:v>112.35</c:v>
                </c:pt>
                <c:pt idx="4">
                  <c:v>107.89</c:v>
                </c:pt>
              </c:numCache>
            </c:numRef>
          </c:val>
          <c:extLst>
            <c:ext xmlns:c16="http://schemas.microsoft.com/office/drawing/2014/chart" uri="{C3380CC4-5D6E-409C-BE32-E72D297353CC}">
              <c16:uniqueId val="{00000000-1792-42F5-97F0-F0410013E2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1792-42F5-97F0-F0410013E2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44.43</c:v>
                </c:pt>
                <c:pt idx="1">
                  <c:v>43.75</c:v>
                </c:pt>
                <c:pt idx="2">
                  <c:v>44.88</c:v>
                </c:pt>
                <c:pt idx="3">
                  <c:v>44.12</c:v>
                </c:pt>
                <c:pt idx="4">
                  <c:v>44.95</c:v>
                </c:pt>
              </c:numCache>
            </c:numRef>
          </c:val>
          <c:extLst>
            <c:ext xmlns:c16="http://schemas.microsoft.com/office/drawing/2014/chart" uri="{C3380CC4-5D6E-409C-BE32-E72D297353CC}">
              <c16:uniqueId val="{00000000-593C-4C20-AB98-58DC6525DE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593C-4C20-AB98-58DC6525DE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15.55</c:v>
                </c:pt>
                <c:pt idx="1">
                  <c:v>16.559999999999999</c:v>
                </c:pt>
                <c:pt idx="2">
                  <c:v>17.579999999999998</c:v>
                </c:pt>
                <c:pt idx="3">
                  <c:v>18.39</c:v>
                </c:pt>
                <c:pt idx="4">
                  <c:v>19.37</c:v>
                </c:pt>
              </c:numCache>
            </c:numRef>
          </c:val>
          <c:extLst>
            <c:ext xmlns:c16="http://schemas.microsoft.com/office/drawing/2014/chart" uri="{C3380CC4-5D6E-409C-BE32-E72D297353CC}">
              <c16:uniqueId val="{00000000-4F4D-44BC-8CC1-932175EC89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4F4D-44BC-8CC1-932175EC89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06-4A6B-A478-4122A10B86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FA06-4A6B-A478-4122A10B86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233.28</c:v>
                </c:pt>
                <c:pt idx="1">
                  <c:v>173.1</c:v>
                </c:pt>
                <c:pt idx="2">
                  <c:v>262.99</c:v>
                </c:pt>
                <c:pt idx="3">
                  <c:v>348.54</c:v>
                </c:pt>
                <c:pt idx="4">
                  <c:v>297.42</c:v>
                </c:pt>
              </c:numCache>
            </c:numRef>
          </c:val>
          <c:extLst>
            <c:ext xmlns:c16="http://schemas.microsoft.com/office/drawing/2014/chart" uri="{C3380CC4-5D6E-409C-BE32-E72D297353CC}">
              <c16:uniqueId val="{00000000-F441-42B2-919D-24C933DB22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F441-42B2-919D-24C933DB22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613.98</c:v>
                </c:pt>
                <c:pt idx="1">
                  <c:v>601.92999999999995</c:v>
                </c:pt>
                <c:pt idx="2">
                  <c:v>619.78</c:v>
                </c:pt>
                <c:pt idx="3">
                  <c:v>656.92</c:v>
                </c:pt>
                <c:pt idx="4">
                  <c:v>677.45</c:v>
                </c:pt>
              </c:numCache>
            </c:numRef>
          </c:val>
          <c:extLst>
            <c:ext xmlns:c16="http://schemas.microsoft.com/office/drawing/2014/chart" uri="{C3380CC4-5D6E-409C-BE32-E72D297353CC}">
              <c16:uniqueId val="{00000000-4149-47F2-819D-6685381CEE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4149-47F2-819D-6685381CEE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112.42</c:v>
                </c:pt>
                <c:pt idx="1">
                  <c:v>115.33</c:v>
                </c:pt>
                <c:pt idx="2">
                  <c:v>113.79</c:v>
                </c:pt>
                <c:pt idx="3">
                  <c:v>103.32</c:v>
                </c:pt>
                <c:pt idx="4">
                  <c:v>98.53</c:v>
                </c:pt>
              </c:numCache>
            </c:numRef>
          </c:val>
          <c:extLst>
            <c:ext xmlns:c16="http://schemas.microsoft.com/office/drawing/2014/chart" uri="{C3380CC4-5D6E-409C-BE32-E72D297353CC}">
              <c16:uniqueId val="{00000000-A1CA-4AF7-9CE7-2BFF0A526E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A1CA-4AF7-9CE7-2BFF0A526E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76.39</c:v>
                </c:pt>
                <c:pt idx="1">
                  <c:v>73.12</c:v>
                </c:pt>
                <c:pt idx="2">
                  <c:v>74.58</c:v>
                </c:pt>
                <c:pt idx="3">
                  <c:v>77.819999999999993</c:v>
                </c:pt>
                <c:pt idx="4">
                  <c:v>82.08</c:v>
                </c:pt>
              </c:numCache>
            </c:numRef>
          </c:val>
          <c:extLst>
            <c:ext xmlns:c16="http://schemas.microsoft.com/office/drawing/2014/chart" uri="{C3380CC4-5D6E-409C-BE32-E72D297353CC}">
              <c16:uniqueId val="{00000000-8134-4340-A146-16D41FCD73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8134-4340-A146-16D41FCD73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54"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山梨県　富士吉田市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9"/>
      <c r="D7" s="59"/>
      <c r="E7" s="59"/>
      <c r="F7" s="59"/>
      <c r="G7" s="59"/>
      <c r="H7" s="59"/>
      <c r="I7" s="58" t="s">
        <v>2</v>
      </c>
      <c r="J7" s="59"/>
      <c r="K7" s="59"/>
      <c r="L7" s="59"/>
      <c r="M7" s="59"/>
      <c r="N7" s="59"/>
      <c r="O7" s="60"/>
      <c r="P7" s="61" t="s">
        <v>3</v>
      </c>
      <c r="Q7" s="61"/>
      <c r="R7" s="61"/>
      <c r="S7" s="61"/>
      <c r="T7" s="61"/>
      <c r="U7" s="61"/>
      <c r="V7" s="61"/>
      <c r="W7" s="61" t="s">
        <v>4</v>
      </c>
      <c r="X7" s="61"/>
      <c r="Y7" s="61"/>
      <c r="Z7" s="61"/>
      <c r="AA7" s="61"/>
      <c r="AB7" s="61"/>
      <c r="AC7" s="61"/>
      <c r="AD7" s="61" t="s">
        <v>5</v>
      </c>
      <c r="AE7" s="61"/>
      <c r="AF7" s="61"/>
      <c r="AG7" s="61"/>
      <c r="AH7" s="61"/>
      <c r="AI7" s="61"/>
      <c r="AJ7" s="61"/>
      <c r="AK7" s="2"/>
      <c r="AL7" s="61" t="s">
        <v>6</v>
      </c>
      <c r="AM7" s="61"/>
      <c r="AN7" s="61"/>
      <c r="AO7" s="61"/>
      <c r="AP7" s="61"/>
      <c r="AQ7" s="61"/>
      <c r="AR7" s="61"/>
      <c r="AS7" s="61"/>
      <c r="AT7" s="58" t="s">
        <v>7</v>
      </c>
      <c r="AU7" s="59"/>
      <c r="AV7" s="59"/>
      <c r="AW7" s="59"/>
      <c r="AX7" s="59"/>
      <c r="AY7" s="59"/>
      <c r="AZ7" s="59"/>
      <c r="BA7" s="59"/>
      <c r="BB7" s="61" t="s">
        <v>8</v>
      </c>
      <c r="BC7" s="61"/>
      <c r="BD7" s="61"/>
      <c r="BE7" s="61"/>
      <c r="BF7" s="61"/>
      <c r="BG7" s="61"/>
      <c r="BH7" s="61"/>
      <c r="BI7" s="61"/>
      <c r="BJ7" s="3"/>
      <c r="BK7" s="3"/>
      <c r="BL7" s="66" t="s">
        <v>9</v>
      </c>
      <c r="BM7" s="67"/>
      <c r="BN7" s="67"/>
      <c r="BO7" s="67"/>
      <c r="BP7" s="67"/>
      <c r="BQ7" s="67"/>
      <c r="BR7" s="67"/>
      <c r="BS7" s="67"/>
      <c r="BT7" s="67"/>
      <c r="BU7" s="67"/>
      <c r="BV7" s="67"/>
      <c r="BW7" s="67"/>
      <c r="BX7" s="67"/>
      <c r="BY7" s="68"/>
    </row>
    <row r="8" spans="1:78" ht="18.75" customHeight="1" x14ac:dyDescent="0.2">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A5</v>
      </c>
      <c r="X8" s="72"/>
      <c r="Y8" s="72"/>
      <c r="Z8" s="72"/>
      <c r="AA8" s="72"/>
      <c r="AB8" s="72"/>
      <c r="AC8" s="72"/>
      <c r="AD8" s="72" t="str">
        <f>データ!$M$6</f>
        <v>非設置</v>
      </c>
      <c r="AE8" s="72"/>
      <c r="AF8" s="72"/>
      <c r="AG8" s="72"/>
      <c r="AH8" s="72"/>
      <c r="AI8" s="72"/>
      <c r="AJ8" s="72"/>
      <c r="AK8" s="2"/>
      <c r="AL8" s="55">
        <f>データ!$R$6</f>
        <v>46770</v>
      </c>
      <c r="AM8" s="55"/>
      <c r="AN8" s="55"/>
      <c r="AO8" s="55"/>
      <c r="AP8" s="55"/>
      <c r="AQ8" s="55"/>
      <c r="AR8" s="55"/>
      <c r="AS8" s="55"/>
      <c r="AT8" s="52">
        <f>データ!$S$6</f>
        <v>121.74</v>
      </c>
      <c r="AU8" s="53"/>
      <c r="AV8" s="53"/>
      <c r="AW8" s="53"/>
      <c r="AX8" s="53"/>
      <c r="AY8" s="53"/>
      <c r="AZ8" s="53"/>
      <c r="BA8" s="53"/>
      <c r="BB8" s="42">
        <f>データ!$T$6</f>
        <v>384.18</v>
      </c>
      <c r="BC8" s="42"/>
      <c r="BD8" s="42"/>
      <c r="BE8" s="42"/>
      <c r="BF8" s="42"/>
      <c r="BG8" s="42"/>
      <c r="BH8" s="42"/>
      <c r="BI8" s="42"/>
      <c r="BJ8" s="3"/>
      <c r="BK8" s="3"/>
      <c r="BL8" s="73" t="s">
        <v>10</v>
      </c>
      <c r="BM8" s="74"/>
      <c r="BN8" s="56" t="s">
        <v>11</v>
      </c>
      <c r="BO8" s="56"/>
      <c r="BP8" s="56"/>
      <c r="BQ8" s="56"/>
      <c r="BR8" s="56"/>
      <c r="BS8" s="56"/>
      <c r="BT8" s="56"/>
      <c r="BU8" s="56"/>
      <c r="BV8" s="56"/>
      <c r="BW8" s="56"/>
      <c r="BX8" s="56"/>
      <c r="BY8" s="57"/>
    </row>
    <row r="9" spans="1:78" ht="18.75" customHeight="1" x14ac:dyDescent="0.2">
      <c r="A9" s="2"/>
      <c r="B9" s="58" t="s">
        <v>12</v>
      </c>
      <c r="C9" s="59"/>
      <c r="D9" s="59"/>
      <c r="E9" s="59"/>
      <c r="F9" s="59"/>
      <c r="G9" s="59"/>
      <c r="H9" s="59"/>
      <c r="I9" s="58" t="s">
        <v>13</v>
      </c>
      <c r="J9" s="59"/>
      <c r="K9" s="59"/>
      <c r="L9" s="59"/>
      <c r="M9" s="59"/>
      <c r="N9" s="59"/>
      <c r="O9" s="60"/>
      <c r="P9" s="61" t="s">
        <v>14</v>
      </c>
      <c r="Q9" s="61"/>
      <c r="R9" s="61"/>
      <c r="S9" s="61"/>
      <c r="T9" s="61"/>
      <c r="U9" s="61"/>
      <c r="V9" s="61"/>
      <c r="W9" s="61" t="s">
        <v>15</v>
      </c>
      <c r="X9" s="61"/>
      <c r="Y9" s="61"/>
      <c r="Z9" s="61"/>
      <c r="AA9" s="61"/>
      <c r="AB9" s="61"/>
      <c r="AC9" s="61"/>
      <c r="AD9" s="2"/>
      <c r="AE9" s="2"/>
      <c r="AF9" s="2"/>
      <c r="AG9" s="2"/>
      <c r="AH9" s="2"/>
      <c r="AI9" s="2"/>
      <c r="AJ9" s="2"/>
      <c r="AK9" s="2"/>
      <c r="AL9" s="61" t="s">
        <v>16</v>
      </c>
      <c r="AM9" s="61"/>
      <c r="AN9" s="61"/>
      <c r="AO9" s="61"/>
      <c r="AP9" s="61"/>
      <c r="AQ9" s="61"/>
      <c r="AR9" s="61"/>
      <c r="AS9" s="61"/>
      <c r="AT9" s="58" t="s">
        <v>17</v>
      </c>
      <c r="AU9" s="59"/>
      <c r="AV9" s="59"/>
      <c r="AW9" s="59"/>
      <c r="AX9" s="59"/>
      <c r="AY9" s="59"/>
      <c r="AZ9" s="59"/>
      <c r="BA9" s="59"/>
      <c r="BB9" s="61" t="s">
        <v>18</v>
      </c>
      <c r="BC9" s="61"/>
      <c r="BD9" s="61"/>
      <c r="BE9" s="61"/>
      <c r="BF9" s="61"/>
      <c r="BG9" s="61"/>
      <c r="BH9" s="61"/>
      <c r="BI9" s="61"/>
      <c r="BJ9" s="3"/>
      <c r="BK9" s="3"/>
      <c r="BL9" s="62" t="s">
        <v>19</v>
      </c>
      <c r="BM9" s="63"/>
      <c r="BN9" s="64" t="s">
        <v>20</v>
      </c>
      <c r="BO9" s="64"/>
      <c r="BP9" s="64"/>
      <c r="BQ9" s="64"/>
      <c r="BR9" s="64"/>
      <c r="BS9" s="64"/>
      <c r="BT9" s="64"/>
      <c r="BU9" s="64"/>
      <c r="BV9" s="64"/>
      <c r="BW9" s="64"/>
      <c r="BX9" s="64"/>
      <c r="BY9" s="65"/>
    </row>
    <row r="10" spans="1:78" ht="18.75" customHeight="1" x14ac:dyDescent="0.2">
      <c r="A10" s="2"/>
      <c r="B10" s="52" t="str">
        <f>データ!$N$6</f>
        <v>-</v>
      </c>
      <c r="C10" s="53"/>
      <c r="D10" s="53"/>
      <c r="E10" s="53"/>
      <c r="F10" s="53"/>
      <c r="G10" s="53"/>
      <c r="H10" s="53"/>
      <c r="I10" s="52">
        <f>データ!$O$6</f>
        <v>67.16</v>
      </c>
      <c r="J10" s="53"/>
      <c r="K10" s="53"/>
      <c r="L10" s="53"/>
      <c r="M10" s="53"/>
      <c r="N10" s="53"/>
      <c r="O10" s="54"/>
      <c r="P10" s="42">
        <f>データ!$P$6</f>
        <v>98.92</v>
      </c>
      <c r="Q10" s="42"/>
      <c r="R10" s="42"/>
      <c r="S10" s="42"/>
      <c r="T10" s="42"/>
      <c r="U10" s="42"/>
      <c r="V10" s="42"/>
      <c r="W10" s="55">
        <f>データ!$Q$6</f>
        <v>1529</v>
      </c>
      <c r="X10" s="55"/>
      <c r="Y10" s="55"/>
      <c r="Z10" s="55"/>
      <c r="AA10" s="55"/>
      <c r="AB10" s="55"/>
      <c r="AC10" s="55"/>
      <c r="AD10" s="2"/>
      <c r="AE10" s="2"/>
      <c r="AF10" s="2"/>
      <c r="AG10" s="2"/>
      <c r="AH10" s="2"/>
      <c r="AI10" s="2"/>
      <c r="AJ10" s="2"/>
      <c r="AK10" s="2"/>
      <c r="AL10" s="55">
        <f>データ!$U$6</f>
        <v>46086</v>
      </c>
      <c r="AM10" s="55"/>
      <c r="AN10" s="55"/>
      <c r="AO10" s="55"/>
      <c r="AP10" s="55"/>
      <c r="AQ10" s="55"/>
      <c r="AR10" s="55"/>
      <c r="AS10" s="55"/>
      <c r="AT10" s="52">
        <f>データ!$V$6</f>
        <v>11.59</v>
      </c>
      <c r="AU10" s="53"/>
      <c r="AV10" s="53"/>
      <c r="AW10" s="53"/>
      <c r="AX10" s="53"/>
      <c r="AY10" s="53"/>
      <c r="AZ10" s="53"/>
      <c r="BA10" s="53"/>
      <c r="BB10" s="42">
        <f>データ!$W$6</f>
        <v>3976.36</v>
      </c>
      <c r="BC10" s="42"/>
      <c r="BD10" s="42"/>
      <c r="BE10" s="42"/>
      <c r="BF10" s="42"/>
      <c r="BG10" s="42"/>
      <c r="BH10" s="42"/>
      <c r="BI10" s="42"/>
      <c r="BJ10" s="2"/>
      <c r="BK10" s="2"/>
      <c r="BL10" s="43" t="s">
        <v>21</v>
      </c>
      <c r="BM10" s="44"/>
      <c r="BN10" s="45" t="s">
        <v>22</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23</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109</v>
      </c>
      <c r="BM16" s="87"/>
      <c r="BN16" s="87"/>
      <c r="BO16" s="87"/>
      <c r="BP16" s="87"/>
      <c r="BQ16" s="87"/>
      <c r="BR16" s="87"/>
      <c r="BS16" s="87"/>
      <c r="BT16" s="87"/>
      <c r="BU16" s="87"/>
      <c r="BV16" s="87"/>
      <c r="BW16" s="87"/>
      <c r="BX16" s="87"/>
      <c r="BY16" s="87"/>
      <c r="BZ16" s="8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7"/>
      <c r="BN44" s="87"/>
      <c r="BO44" s="87"/>
      <c r="BP44" s="87"/>
      <c r="BQ44" s="87"/>
      <c r="BR44" s="87"/>
      <c r="BS44" s="87"/>
      <c r="BT44" s="87"/>
      <c r="BU44" s="87"/>
      <c r="BV44" s="87"/>
      <c r="BW44" s="87"/>
      <c r="BX44" s="87"/>
      <c r="BY44" s="87"/>
      <c r="BZ44" s="8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111</v>
      </c>
      <c r="BM66" s="90"/>
      <c r="BN66" s="90"/>
      <c r="BO66" s="90"/>
      <c r="BP66" s="90"/>
      <c r="BQ66" s="90"/>
      <c r="BR66" s="90"/>
      <c r="BS66" s="90"/>
      <c r="BT66" s="90"/>
      <c r="BU66" s="90"/>
      <c r="BV66" s="90"/>
      <c r="BW66" s="90"/>
      <c r="BX66" s="90"/>
      <c r="BY66" s="90"/>
      <c r="BZ66" s="9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0"/>
      <c r="BN67" s="90"/>
      <c r="BO67" s="90"/>
      <c r="BP67" s="90"/>
      <c r="BQ67" s="90"/>
      <c r="BR67" s="90"/>
      <c r="BS67" s="90"/>
      <c r="BT67" s="90"/>
      <c r="BU67" s="90"/>
      <c r="BV67" s="90"/>
      <c r="BW67" s="90"/>
      <c r="BX67" s="90"/>
      <c r="BY67" s="90"/>
      <c r="BZ67" s="9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0"/>
      <c r="BN68" s="90"/>
      <c r="BO68" s="90"/>
      <c r="BP68" s="90"/>
      <c r="BQ68" s="90"/>
      <c r="BR68" s="90"/>
      <c r="BS68" s="90"/>
      <c r="BT68" s="90"/>
      <c r="BU68" s="90"/>
      <c r="BV68" s="90"/>
      <c r="BW68" s="90"/>
      <c r="BX68" s="90"/>
      <c r="BY68" s="90"/>
      <c r="BZ68" s="9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0"/>
      <c r="BN69" s="90"/>
      <c r="BO69" s="90"/>
      <c r="BP69" s="90"/>
      <c r="BQ69" s="90"/>
      <c r="BR69" s="90"/>
      <c r="BS69" s="90"/>
      <c r="BT69" s="90"/>
      <c r="BU69" s="90"/>
      <c r="BV69" s="90"/>
      <c r="BW69" s="90"/>
      <c r="BX69" s="90"/>
      <c r="BY69" s="90"/>
      <c r="BZ69" s="9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0"/>
      <c r="BN70" s="90"/>
      <c r="BO70" s="90"/>
      <c r="BP70" s="90"/>
      <c r="BQ70" s="90"/>
      <c r="BR70" s="90"/>
      <c r="BS70" s="90"/>
      <c r="BT70" s="90"/>
      <c r="BU70" s="90"/>
      <c r="BV70" s="90"/>
      <c r="BW70" s="90"/>
      <c r="BX70" s="90"/>
      <c r="BY70" s="90"/>
      <c r="BZ70" s="9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0"/>
      <c r="BN71" s="90"/>
      <c r="BO71" s="90"/>
      <c r="BP71" s="90"/>
      <c r="BQ71" s="90"/>
      <c r="BR71" s="90"/>
      <c r="BS71" s="90"/>
      <c r="BT71" s="90"/>
      <c r="BU71" s="90"/>
      <c r="BV71" s="90"/>
      <c r="BW71" s="90"/>
      <c r="BX71" s="90"/>
      <c r="BY71" s="90"/>
      <c r="BZ71" s="9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0"/>
      <c r="BN72" s="90"/>
      <c r="BO72" s="90"/>
      <c r="BP72" s="90"/>
      <c r="BQ72" s="90"/>
      <c r="BR72" s="90"/>
      <c r="BS72" s="90"/>
      <c r="BT72" s="90"/>
      <c r="BU72" s="90"/>
      <c r="BV72" s="90"/>
      <c r="BW72" s="90"/>
      <c r="BX72" s="90"/>
      <c r="BY72" s="90"/>
      <c r="BZ72" s="9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0"/>
      <c r="BN73" s="90"/>
      <c r="BO73" s="90"/>
      <c r="BP73" s="90"/>
      <c r="BQ73" s="90"/>
      <c r="BR73" s="90"/>
      <c r="BS73" s="90"/>
      <c r="BT73" s="90"/>
      <c r="BU73" s="90"/>
      <c r="BV73" s="90"/>
      <c r="BW73" s="90"/>
      <c r="BX73" s="90"/>
      <c r="BY73" s="90"/>
      <c r="BZ73" s="9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0"/>
      <c r="BN74" s="90"/>
      <c r="BO74" s="90"/>
      <c r="BP74" s="90"/>
      <c r="BQ74" s="90"/>
      <c r="BR74" s="90"/>
      <c r="BS74" s="90"/>
      <c r="BT74" s="90"/>
      <c r="BU74" s="90"/>
      <c r="BV74" s="90"/>
      <c r="BW74" s="90"/>
      <c r="BX74" s="90"/>
      <c r="BY74" s="90"/>
      <c r="BZ74" s="9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0"/>
      <c r="BN75" s="90"/>
      <c r="BO75" s="90"/>
      <c r="BP75" s="90"/>
      <c r="BQ75" s="90"/>
      <c r="BR75" s="90"/>
      <c r="BS75" s="90"/>
      <c r="BT75" s="90"/>
      <c r="BU75" s="90"/>
      <c r="BV75" s="90"/>
      <c r="BW75" s="90"/>
      <c r="BX75" s="90"/>
      <c r="BY75" s="90"/>
      <c r="BZ75" s="9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0"/>
      <c r="BN76" s="90"/>
      <c r="BO76" s="90"/>
      <c r="BP76" s="90"/>
      <c r="BQ76" s="90"/>
      <c r="BR76" s="90"/>
      <c r="BS76" s="90"/>
      <c r="BT76" s="90"/>
      <c r="BU76" s="90"/>
      <c r="BV76" s="90"/>
      <c r="BW76" s="90"/>
      <c r="BX76" s="90"/>
      <c r="BY76" s="90"/>
      <c r="BZ76" s="9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0"/>
      <c r="BN77" s="90"/>
      <c r="BO77" s="90"/>
      <c r="BP77" s="90"/>
      <c r="BQ77" s="90"/>
      <c r="BR77" s="90"/>
      <c r="BS77" s="90"/>
      <c r="BT77" s="90"/>
      <c r="BU77" s="90"/>
      <c r="BV77" s="90"/>
      <c r="BW77" s="90"/>
      <c r="BX77" s="90"/>
      <c r="BY77" s="90"/>
      <c r="BZ77" s="9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0"/>
      <c r="BN78" s="90"/>
      <c r="BO78" s="90"/>
      <c r="BP78" s="90"/>
      <c r="BQ78" s="90"/>
      <c r="BR78" s="90"/>
      <c r="BS78" s="90"/>
      <c r="BT78" s="90"/>
      <c r="BU78" s="90"/>
      <c r="BV78" s="90"/>
      <c r="BW78" s="90"/>
      <c r="BX78" s="90"/>
      <c r="BY78" s="90"/>
      <c r="BZ78" s="9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0"/>
      <c r="BN79" s="90"/>
      <c r="BO79" s="90"/>
      <c r="BP79" s="90"/>
      <c r="BQ79" s="90"/>
      <c r="BR79" s="90"/>
      <c r="BS79" s="90"/>
      <c r="BT79" s="90"/>
      <c r="BU79" s="90"/>
      <c r="BV79" s="90"/>
      <c r="BW79" s="90"/>
      <c r="BX79" s="90"/>
      <c r="BY79" s="90"/>
      <c r="BZ79" s="9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0"/>
      <c r="BN80" s="90"/>
      <c r="BO80" s="90"/>
      <c r="BP80" s="90"/>
      <c r="BQ80" s="90"/>
      <c r="BR80" s="90"/>
      <c r="BS80" s="90"/>
      <c r="BT80" s="90"/>
      <c r="BU80" s="90"/>
      <c r="BV80" s="90"/>
      <c r="BW80" s="90"/>
      <c r="BX80" s="90"/>
      <c r="BY80" s="90"/>
      <c r="BZ80" s="9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0"/>
      <c r="BN81" s="90"/>
      <c r="BO81" s="90"/>
      <c r="BP81" s="90"/>
      <c r="BQ81" s="90"/>
      <c r="BR81" s="90"/>
      <c r="BS81" s="90"/>
      <c r="BT81" s="90"/>
      <c r="BU81" s="90"/>
      <c r="BV81" s="90"/>
      <c r="BW81" s="90"/>
      <c r="BX81" s="90"/>
      <c r="BY81" s="90"/>
      <c r="BZ81" s="9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2"/>
      <c r="BM82" s="93"/>
      <c r="BN82" s="93"/>
      <c r="BO82" s="93"/>
      <c r="BP82" s="93"/>
      <c r="BQ82" s="93"/>
      <c r="BR82" s="93"/>
      <c r="BS82" s="93"/>
      <c r="BT82" s="93"/>
      <c r="BU82" s="93"/>
      <c r="BV82" s="93"/>
      <c r="BW82" s="93"/>
      <c r="BX82" s="93"/>
      <c r="BY82" s="93"/>
      <c r="BZ82" s="9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ZpNDqYu7SCVtC+ClGiUlgwokYumzot6kotOEk91/H0NkadBA5RKLFhDs51X9OIkfI2WBY9ngEgKmLHkqPfYFg==" saltValue="tozTbM+ga4yQL7SaUIQw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2">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192023</v>
      </c>
      <c r="D6" s="20">
        <f t="shared" si="3"/>
        <v>46</v>
      </c>
      <c r="E6" s="20">
        <f t="shared" si="3"/>
        <v>1</v>
      </c>
      <c r="F6" s="20">
        <f t="shared" si="3"/>
        <v>0</v>
      </c>
      <c r="G6" s="20">
        <f t="shared" si="3"/>
        <v>1</v>
      </c>
      <c r="H6" s="20" t="str">
        <f t="shared" si="3"/>
        <v>山梨県　富士吉田市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67.16</v>
      </c>
      <c r="P6" s="21">
        <f t="shared" si="3"/>
        <v>98.92</v>
      </c>
      <c r="Q6" s="21">
        <f t="shared" si="3"/>
        <v>1529</v>
      </c>
      <c r="R6" s="21">
        <f t="shared" si="3"/>
        <v>46770</v>
      </c>
      <c r="S6" s="21">
        <f t="shared" si="3"/>
        <v>121.74</v>
      </c>
      <c r="T6" s="21">
        <f t="shared" si="3"/>
        <v>384.18</v>
      </c>
      <c r="U6" s="21">
        <f t="shared" si="3"/>
        <v>46086</v>
      </c>
      <c r="V6" s="21">
        <f t="shared" si="3"/>
        <v>11.59</v>
      </c>
      <c r="W6" s="21">
        <f t="shared" si="3"/>
        <v>3976.36</v>
      </c>
      <c r="X6" s="22">
        <f>IF(X7="",NA(),X7)</f>
        <v>114.57</v>
      </c>
      <c r="Y6" s="22">
        <f t="shared" ref="Y6:AG6" si="4">IF(Y7="",NA(),Y7)</f>
        <v>116.09</v>
      </c>
      <c r="Z6" s="22">
        <f t="shared" si="4"/>
        <v>114.32</v>
      </c>
      <c r="AA6" s="22">
        <f t="shared" si="4"/>
        <v>112.35</v>
      </c>
      <c r="AB6" s="22">
        <f t="shared" si="4"/>
        <v>107.89</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233.28</v>
      </c>
      <c r="AU6" s="22">
        <f t="shared" ref="AU6:BC6" si="6">IF(AU7="",NA(),AU7)</f>
        <v>173.1</v>
      </c>
      <c r="AV6" s="22">
        <f t="shared" si="6"/>
        <v>262.99</v>
      </c>
      <c r="AW6" s="22">
        <f t="shared" si="6"/>
        <v>348.54</v>
      </c>
      <c r="AX6" s="22">
        <f t="shared" si="6"/>
        <v>297.42</v>
      </c>
      <c r="AY6" s="22">
        <f t="shared" si="6"/>
        <v>365.18</v>
      </c>
      <c r="AZ6" s="22">
        <f t="shared" si="6"/>
        <v>327.77</v>
      </c>
      <c r="BA6" s="22">
        <f t="shared" si="6"/>
        <v>338.02</v>
      </c>
      <c r="BB6" s="22">
        <f t="shared" si="6"/>
        <v>345.94</v>
      </c>
      <c r="BC6" s="22">
        <f t="shared" si="6"/>
        <v>329.7</v>
      </c>
      <c r="BD6" s="21" t="str">
        <f>IF(BD7="","",IF(BD7="-","【-】","【"&amp;SUBSTITUTE(TEXT(BD7,"#,##0.00"),"-","△")&amp;"】"))</f>
        <v>【243.36】</v>
      </c>
      <c r="BE6" s="22">
        <f>IF(BE7="",NA(),BE7)</f>
        <v>613.98</v>
      </c>
      <c r="BF6" s="22">
        <f t="shared" ref="BF6:BN6" si="7">IF(BF7="",NA(),BF7)</f>
        <v>601.92999999999995</v>
      </c>
      <c r="BG6" s="22">
        <f t="shared" si="7"/>
        <v>619.78</v>
      </c>
      <c r="BH6" s="22">
        <f t="shared" si="7"/>
        <v>656.92</v>
      </c>
      <c r="BI6" s="22">
        <f t="shared" si="7"/>
        <v>677.45</v>
      </c>
      <c r="BJ6" s="22">
        <f t="shared" si="7"/>
        <v>371.65</v>
      </c>
      <c r="BK6" s="22">
        <f t="shared" si="7"/>
        <v>397.1</v>
      </c>
      <c r="BL6" s="22">
        <f t="shared" si="7"/>
        <v>379.91</v>
      </c>
      <c r="BM6" s="22">
        <f t="shared" si="7"/>
        <v>386.61</v>
      </c>
      <c r="BN6" s="22">
        <f t="shared" si="7"/>
        <v>381.56</v>
      </c>
      <c r="BO6" s="21" t="str">
        <f>IF(BO7="","",IF(BO7="-","【-】","【"&amp;SUBSTITUTE(TEXT(BO7,"#,##0.00"),"-","△")&amp;"】"))</f>
        <v>【265.93】</v>
      </c>
      <c r="BP6" s="22">
        <f>IF(BP7="",NA(),BP7)</f>
        <v>112.42</v>
      </c>
      <c r="BQ6" s="22">
        <f t="shared" ref="BQ6:BY6" si="8">IF(BQ7="",NA(),BQ7)</f>
        <v>115.33</v>
      </c>
      <c r="BR6" s="22">
        <f t="shared" si="8"/>
        <v>113.79</v>
      </c>
      <c r="BS6" s="22">
        <f t="shared" si="8"/>
        <v>103.32</v>
      </c>
      <c r="BT6" s="22">
        <f t="shared" si="8"/>
        <v>98.53</v>
      </c>
      <c r="BU6" s="22">
        <f t="shared" si="8"/>
        <v>98.77</v>
      </c>
      <c r="BV6" s="22">
        <f t="shared" si="8"/>
        <v>95.79</v>
      </c>
      <c r="BW6" s="22">
        <f t="shared" si="8"/>
        <v>98.3</v>
      </c>
      <c r="BX6" s="22">
        <f t="shared" si="8"/>
        <v>93.82</v>
      </c>
      <c r="BY6" s="22">
        <f t="shared" si="8"/>
        <v>95.04</v>
      </c>
      <c r="BZ6" s="21" t="str">
        <f>IF(BZ7="","",IF(BZ7="-","【-】","【"&amp;SUBSTITUTE(TEXT(BZ7,"#,##0.00"),"-","△")&amp;"】"))</f>
        <v>【97.82】</v>
      </c>
      <c r="CA6" s="22">
        <f>IF(CA7="",NA(),CA7)</f>
        <v>76.39</v>
      </c>
      <c r="CB6" s="22">
        <f t="shared" ref="CB6:CJ6" si="9">IF(CB7="",NA(),CB7)</f>
        <v>73.12</v>
      </c>
      <c r="CC6" s="22">
        <f t="shared" si="9"/>
        <v>74.58</v>
      </c>
      <c r="CD6" s="22">
        <f t="shared" si="9"/>
        <v>77.819999999999993</v>
      </c>
      <c r="CE6" s="22">
        <f t="shared" si="9"/>
        <v>82.08</v>
      </c>
      <c r="CF6" s="22">
        <f t="shared" si="9"/>
        <v>173.67</v>
      </c>
      <c r="CG6" s="22">
        <f t="shared" si="9"/>
        <v>171.13</v>
      </c>
      <c r="CH6" s="22">
        <f t="shared" si="9"/>
        <v>173.7</v>
      </c>
      <c r="CI6" s="22">
        <f t="shared" si="9"/>
        <v>178.94</v>
      </c>
      <c r="CJ6" s="22">
        <f t="shared" si="9"/>
        <v>180.19</v>
      </c>
      <c r="CK6" s="21" t="str">
        <f>IF(CK7="","",IF(CK7="-","【-】","【"&amp;SUBSTITUTE(TEXT(CK7,"#,##0.00"),"-","△")&amp;"】"))</f>
        <v>【177.56】</v>
      </c>
      <c r="CL6" s="22">
        <f>IF(CL7="",NA(),CL7)</f>
        <v>50.88</v>
      </c>
      <c r="CM6" s="22">
        <f t="shared" ref="CM6:CU6" si="10">IF(CM7="",NA(),CM7)</f>
        <v>52.22</v>
      </c>
      <c r="CN6" s="22">
        <f t="shared" si="10"/>
        <v>51.71</v>
      </c>
      <c r="CO6" s="22">
        <f t="shared" si="10"/>
        <v>51.67</v>
      </c>
      <c r="CP6" s="22">
        <f t="shared" si="10"/>
        <v>50.5</v>
      </c>
      <c r="CQ6" s="22">
        <f t="shared" si="10"/>
        <v>59.67</v>
      </c>
      <c r="CR6" s="22">
        <f t="shared" si="10"/>
        <v>60.12</v>
      </c>
      <c r="CS6" s="22">
        <f t="shared" si="10"/>
        <v>60.34</v>
      </c>
      <c r="CT6" s="22">
        <f t="shared" si="10"/>
        <v>59.54</v>
      </c>
      <c r="CU6" s="22">
        <f t="shared" si="10"/>
        <v>59.26</v>
      </c>
      <c r="CV6" s="21" t="str">
        <f>IF(CV7="","",IF(CV7="-","【-】","【"&amp;SUBSTITUTE(TEXT(CV7,"#,##0.00"),"-","△")&amp;"】"))</f>
        <v>【59.81】</v>
      </c>
      <c r="CW6" s="22">
        <f>IF(CW7="",NA(),CW7)</f>
        <v>79.040000000000006</v>
      </c>
      <c r="CX6" s="22">
        <f t="shared" ref="CX6:DF6" si="11">IF(CX7="",NA(),CX7)</f>
        <v>79.44</v>
      </c>
      <c r="CY6" s="22">
        <f t="shared" si="11"/>
        <v>79.64</v>
      </c>
      <c r="CZ6" s="22">
        <f t="shared" si="11"/>
        <v>79.650000000000006</v>
      </c>
      <c r="DA6" s="22">
        <f t="shared" si="11"/>
        <v>79.739999999999995</v>
      </c>
      <c r="DB6" s="22">
        <f t="shared" si="11"/>
        <v>84.6</v>
      </c>
      <c r="DC6" s="22">
        <f t="shared" si="11"/>
        <v>84.24</v>
      </c>
      <c r="DD6" s="22">
        <f t="shared" si="11"/>
        <v>84.19</v>
      </c>
      <c r="DE6" s="22">
        <f t="shared" si="11"/>
        <v>83.93</v>
      </c>
      <c r="DF6" s="22">
        <f t="shared" si="11"/>
        <v>83.84</v>
      </c>
      <c r="DG6" s="21" t="str">
        <f>IF(DG7="","",IF(DG7="-","【-】","【"&amp;SUBSTITUTE(TEXT(DG7,"#,##0.00"),"-","△")&amp;"】"))</f>
        <v>【89.42】</v>
      </c>
      <c r="DH6" s="22">
        <f>IF(DH7="",NA(),DH7)</f>
        <v>44.43</v>
      </c>
      <c r="DI6" s="22">
        <f t="shared" ref="DI6:DQ6" si="12">IF(DI7="",NA(),DI7)</f>
        <v>43.75</v>
      </c>
      <c r="DJ6" s="22">
        <f t="shared" si="12"/>
        <v>44.88</v>
      </c>
      <c r="DK6" s="22">
        <f t="shared" si="12"/>
        <v>44.12</v>
      </c>
      <c r="DL6" s="22">
        <f t="shared" si="12"/>
        <v>44.95</v>
      </c>
      <c r="DM6" s="22">
        <f t="shared" si="12"/>
        <v>48.17</v>
      </c>
      <c r="DN6" s="22">
        <f t="shared" si="12"/>
        <v>48.83</v>
      </c>
      <c r="DO6" s="22">
        <f t="shared" si="12"/>
        <v>49.96</v>
      </c>
      <c r="DP6" s="22">
        <f t="shared" si="12"/>
        <v>50.82</v>
      </c>
      <c r="DQ6" s="22">
        <f t="shared" si="12"/>
        <v>51.82</v>
      </c>
      <c r="DR6" s="21" t="str">
        <f>IF(DR7="","",IF(DR7="-","【-】","【"&amp;SUBSTITUTE(TEXT(DR7,"#,##0.00"),"-","△")&amp;"】"))</f>
        <v>【52.02】</v>
      </c>
      <c r="DS6" s="22">
        <f>IF(DS7="",NA(),DS7)</f>
        <v>15.55</v>
      </c>
      <c r="DT6" s="22">
        <f t="shared" ref="DT6:EB6" si="13">IF(DT7="",NA(),DT7)</f>
        <v>16.559999999999999</v>
      </c>
      <c r="DU6" s="22">
        <f t="shared" si="13"/>
        <v>17.579999999999998</v>
      </c>
      <c r="DV6" s="22">
        <f t="shared" si="13"/>
        <v>18.39</v>
      </c>
      <c r="DW6" s="22">
        <f t="shared" si="13"/>
        <v>19.37</v>
      </c>
      <c r="DX6" s="22">
        <f t="shared" si="13"/>
        <v>17.12</v>
      </c>
      <c r="DY6" s="22">
        <f t="shared" si="13"/>
        <v>18.18</v>
      </c>
      <c r="DZ6" s="22">
        <f t="shared" si="13"/>
        <v>19.32</v>
      </c>
      <c r="EA6" s="22">
        <f t="shared" si="13"/>
        <v>21.16</v>
      </c>
      <c r="EB6" s="22">
        <f t="shared" si="13"/>
        <v>22.72</v>
      </c>
      <c r="EC6" s="21" t="str">
        <f>IF(EC7="","",IF(EC7="-","【-】","【"&amp;SUBSTITUTE(TEXT(EC7,"#,##0.00"),"-","△")&amp;"】"))</f>
        <v>【25.37】</v>
      </c>
      <c r="ED6" s="22">
        <f>IF(ED7="",NA(),ED7)</f>
        <v>0.67</v>
      </c>
      <c r="EE6" s="22">
        <f t="shared" ref="EE6:EM6" si="14">IF(EE7="",NA(),EE7)</f>
        <v>0.68</v>
      </c>
      <c r="EF6" s="22">
        <f t="shared" si="14"/>
        <v>0.77</v>
      </c>
      <c r="EG6" s="22">
        <f t="shared" si="14"/>
        <v>1.54</v>
      </c>
      <c r="EH6" s="22">
        <f t="shared" si="14"/>
        <v>1.0900000000000001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192023</v>
      </c>
      <c r="D7" s="24">
        <v>46</v>
      </c>
      <c r="E7" s="24">
        <v>1</v>
      </c>
      <c r="F7" s="24">
        <v>0</v>
      </c>
      <c r="G7" s="24">
        <v>1</v>
      </c>
      <c r="H7" s="24" t="s">
        <v>93</v>
      </c>
      <c r="I7" s="24" t="s">
        <v>94</v>
      </c>
      <c r="J7" s="24" t="s">
        <v>95</v>
      </c>
      <c r="K7" s="24" t="s">
        <v>96</v>
      </c>
      <c r="L7" s="24" t="s">
        <v>97</v>
      </c>
      <c r="M7" s="24" t="s">
        <v>98</v>
      </c>
      <c r="N7" s="25" t="s">
        <v>99</v>
      </c>
      <c r="O7" s="25">
        <v>67.16</v>
      </c>
      <c r="P7" s="25">
        <v>98.92</v>
      </c>
      <c r="Q7" s="25">
        <v>1529</v>
      </c>
      <c r="R7" s="25">
        <v>46770</v>
      </c>
      <c r="S7" s="25">
        <v>121.74</v>
      </c>
      <c r="T7" s="25">
        <v>384.18</v>
      </c>
      <c r="U7" s="25">
        <v>46086</v>
      </c>
      <c r="V7" s="25">
        <v>11.59</v>
      </c>
      <c r="W7" s="25">
        <v>3976.36</v>
      </c>
      <c r="X7" s="25">
        <v>114.57</v>
      </c>
      <c r="Y7" s="25">
        <v>116.09</v>
      </c>
      <c r="Z7" s="25">
        <v>114.32</v>
      </c>
      <c r="AA7" s="25">
        <v>112.35</v>
      </c>
      <c r="AB7" s="25">
        <v>107.89</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233.28</v>
      </c>
      <c r="AU7" s="25">
        <v>173.1</v>
      </c>
      <c r="AV7" s="25">
        <v>262.99</v>
      </c>
      <c r="AW7" s="25">
        <v>348.54</v>
      </c>
      <c r="AX7" s="25">
        <v>297.42</v>
      </c>
      <c r="AY7" s="25">
        <v>365.18</v>
      </c>
      <c r="AZ7" s="25">
        <v>327.77</v>
      </c>
      <c r="BA7" s="25">
        <v>338.02</v>
      </c>
      <c r="BB7" s="25">
        <v>345.94</v>
      </c>
      <c r="BC7" s="25">
        <v>329.7</v>
      </c>
      <c r="BD7" s="25">
        <v>243.36</v>
      </c>
      <c r="BE7" s="25">
        <v>613.98</v>
      </c>
      <c r="BF7" s="25">
        <v>601.92999999999995</v>
      </c>
      <c r="BG7" s="25">
        <v>619.78</v>
      </c>
      <c r="BH7" s="25">
        <v>656.92</v>
      </c>
      <c r="BI7" s="25">
        <v>677.45</v>
      </c>
      <c r="BJ7" s="25">
        <v>371.65</v>
      </c>
      <c r="BK7" s="25">
        <v>397.1</v>
      </c>
      <c r="BL7" s="25">
        <v>379.91</v>
      </c>
      <c r="BM7" s="25">
        <v>386.61</v>
      </c>
      <c r="BN7" s="25">
        <v>381.56</v>
      </c>
      <c r="BO7" s="25">
        <v>265.93</v>
      </c>
      <c r="BP7" s="25">
        <v>112.42</v>
      </c>
      <c r="BQ7" s="25">
        <v>115.33</v>
      </c>
      <c r="BR7" s="25">
        <v>113.79</v>
      </c>
      <c r="BS7" s="25">
        <v>103.32</v>
      </c>
      <c r="BT7" s="25">
        <v>98.53</v>
      </c>
      <c r="BU7" s="25">
        <v>98.77</v>
      </c>
      <c r="BV7" s="25">
        <v>95.79</v>
      </c>
      <c r="BW7" s="25">
        <v>98.3</v>
      </c>
      <c r="BX7" s="25">
        <v>93.82</v>
      </c>
      <c r="BY7" s="25">
        <v>95.04</v>
      </c>
      <c r="BZ7" s="25">
        <v>97.82</v>
      </c>
      <c r="CA7" s="25">
        <v>76.39</v>
      </c>
      <c r="CB7" s="25">
        <v>73.12</v>
      </c>
      <c r="CC7" s="25">
        <v>74.58</v>
      </c>
      <c r="CD7" s="25">
        <v>77.819999999999993</v>
      </c>
      <c r="CE7" s="25">
        <v>82.08</v>
      </c>
      <c r="CF7" s="25">
        <v>173.67</v>
      </c>
      <c r="CG7" s="25">
        <v>171.13</v>
      </c>
      <c r="CH7" s="25">
        <v>173.7</v>
      </c>
      <c r="CI7" s="25">
        <v>178.94</v>
      </c>
      <c r="CJ7" s="25">
        <v>180.19</v>
      </c>
      <c r="CK7" s="25">
        <v>177.56</v>
      </c>
      <c r="CL7" s="25">
        <v>50.88</v>
      </c>
      <c r="CM7" s="25">
        <v>52.22</v>
      </c>
      <c r="CN7" s="25">
        <v>51.71</v>
      </c>
      <c r="CO7" s="25">
        <v>51.67</v>
      </c>
      <c r="CP7" s="25">
        <v>50.5</v>
      </c>
      <c r="CQ7" s="25">
        <v>59.67</v>
      </c>
      <c r="CR7" s="25">
        <v>60.12</v>
      </c>
      <c r="CS7" s="25">
        <v>60.34</v>
      </c>
      <c r="CT7" s="25">
        <v>59.54</v>
      </c>
      <c r="CU7" s="25">
        <v>59.26</v>
      </c>
      <c r="CV7" s="25">
        <v>59.81</v>
      </c>
      <c r="CW7" s="25">
        <v>79.040000000000006</v>
      </c>
      <c r="CX7" s="25">
        <v>79.44</v>
      </c>
      <c r="CY7" s="25">
        <v>79.64</v>
      </c>
      <c r="CZ7" s="25">
        <v>79.650000000000006</v>
      </c>
      <c r="DA7" s="25">
        <v>79.739999999999995</v>
      </c>
      <c r="DB7" s="25">
        <v>84.6</v>
      </c>
      <c r="DC7" s="25">
        <v>84.24</v>
      </c>
      <c r="DD7" s="25">
        <v>84.19</v>
      </c>
      <c r="DE7" s="25">
        <v>83.93</v>
      </c>
      <c r="DF7" s="25">
        <v>83.84</v>
      </c>
      <c r="DG7" s="25">
        <v>89.42</v>
      </c>
      <c r="DH7" s="25">
        <v>44.43</v>
      </c>
      <c r="DI7" s="25">
        <v>43.75</v>
      </c>
      <c r="DJ7" s="25">
        <v>44.88</v>
      </c>
      <c r="DK7" s="25">
        <v>44.12</v>
      </c>
      <c r="DL7" s="25">
        <v>44.95</v>
      </c>
      <c r="DM7" s="25">
        <v>48.17</v>
      </c>
      <c r="DN7" s="25">
        <v>48.83</v>
      </c>
      <c r="DO7" s="25">
        <v>49.96</v>
      </c>
      <c r="DP7" s="25">
        <v>50.82</v>
      </c>
      <c r="DQ7" s="25">
        <v>51.82</v>
      </c>
      <c r="DR7" s="25">
        <v>52.02</v>
      </c>
      <c r="DS7" s="25">
        <v>15.55</v>
      </c>
      <c r="DT7" s="25">
        <v>16.559999999999999</v>
      </c>
      <c r="DU7" s="25">
        <v>17.579999999999998</v>
      </c>
      <c r="DV7" s="25">
        <v>18.39</v>
      </c>
      <c r="DW7" s="25">
        <v>19.37</v>
      </c>
      <c r="DX7" s="25">
        <v>17.12</v>
      </c>
      <c r="DY7" s="25">
        <v>18.18</v>
      </c>
      <c r="DZ7" s="25">
        <v>19.32</v>
      </c>
      <c r="EA7" s="25">
        <v>21.16</v>
      </c>
      <c r="EB7" s="25">
        <v>22.72</v>
      </c>
      <c r="EC7" s="25">
        <v>25.37</v>
      </c>
      <c r="ED7" s="25">
        <v>0.67</v>
      </c>
      <c r="EE7" s="25">
        <v>0.68</v>
      </c>
      <c r="EF7" s="25">
        <v>0.77</v>
      </c>
      <c r="EG7" s="25">
        <v>1.54</v>
      </c>
      <c r="EH7" s="25">
        <v>1.0900000000000001</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2025-01-24T06:48:41Z</dcterms:created>
  <dcterms:modified xsi:type="dcterms:W3CDTF">2025-02-13T04:17:09Z</dcterms:modified>
  <cp:category/>
</cp:coreProperties>
</file>