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公営企業会計運用業務\●令和6年度\●照会回答等\R07.01.22【山梨県市町村課：2月5日締め切り】公営企業に係る経営比較分析表（令和5年度決算）の分析等について（依頼）\●R07.02.05回答\"/>
    </mc:Choice>
  </mc:AlternateContent>
  <xr:revisionPtr revIDLastSave="0" documentId="13_ncr:1_{3FA15237-B932-4E49-AF6A-30C33E5FC80B}" xr6:coauthVersionLast="47" xr6:coauthVersionMax="47" xr10:uidLastSave="{00000000-0000-0000-0000-000000000000}"/>
  <workbookProtection workbookAlgorithmName="SHA-512" workbookHashValue="4VI7OuL1UcQ+T2BsQcp73K44wG5bAelPbuxhhOEEI537ORI1yVwo7wQOp3uJrczFDdx9mHo2MNHAOZnzQqqkBg==" workbookSaltValue="A8/dv0hTzIYNm72t8fkzvQ=="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<sst xmlns="http://schemas.openxmlformats.org/spreadsheetml/2006/main" count="247" uniqueCount="120">
  <si>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</si>
  <si>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</si>
  <si>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</si>
  <si>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</si>
  <si>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</si>
  <si>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</si>
  <si>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</si>
  <si>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</si>
  <si>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</si>
  <si>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</si>
  <si>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</si>
  <si>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</si>
  <si>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</si>
  <si>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</si>
  <si>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</si>
  <si>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</si>
  <si>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</si>
  <si>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</si>
  <si>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</si>
  <si>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</si>
  <si>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</si>
  <si>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</si>
  <si>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</si>
  <si>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</si>
  <si>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</si>
  <si>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</si>
  <si>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</si>
  <si>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</si>
  <si>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</si>
  <si>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</si>
  <si>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</si>
  <si>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</si>
  <si>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</si>
  <si>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</si>
  <si>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</si>
  <si>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</si>
  <si>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</si>
  <si>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</si>
  <si>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</si>
  <si>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</si>
  <si>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</si>
  <si>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</si>
  <si>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</si>
  <si>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</si>
  <si>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</si>
  <si>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</si>
  <si>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</si>
  <si>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</si>
  <si>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</si>
  <si>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</si>
  <si>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</si>
  <si>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</si>
  <si>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</si>
  <si>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</si>
  <si>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</si>
  <si>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</si>
  <si>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</si>
  <si>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</si>
  <si>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</si>
  <si>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</si>
  <si>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</si>
  <si>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</si>
  <si>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</si>
  <si>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</si>
  <si>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</si>
  <si>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</si>
  <si>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</si>
  <si>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</si>
  <si>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</si>
  <si>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</si>
  <si>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</si>
  <si>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</si>
  <si>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</si>
  <si>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</si>
  <si>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</si>
  <si>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</si>
  <si>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</si>
  <si>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</si>
  <si>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</si>
  <si>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</si>
  <si>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</si>
  <si>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</si>
  <si>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</si>
  <si>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</si>
  <si>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</si>
  <si>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</si>
  <si>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</si>
  <si>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</si>
  <si>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</si>
  <si>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</si>
  <si>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</si>
  <si>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</si>
  <si>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</si>
  <si>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</si>
  <si>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</si>
  <si>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</si>
  <si>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</si>
  <si>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</si>
  <si>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</si>
  <si>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</si>
  <si>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</si>
  <si>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</si>
  <si>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</si>
  <si>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</si>
  <si>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</si>
  <si>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</si>
  <si>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</si>
  <si>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</si>
  <si>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</si>
  <si>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</si>
  <si>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</si>
  <si>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</si>
  <si>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</si>
  <si>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</si>
  <si>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</si>
  <si>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</si>
  <si>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</si>
  <si>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本市の特定地域生活排水処理事業は、「甲府・峡東地域循環型社会形成推進地域計画」に基づき、甲府市浄化槽事業として平成23年度から平成27年度まで浄化槽の設置を行った。事業費については、平成27年度までは浄化槽の新設工事のため多額となっており、浄化槽設置終了後の平成28年度以降は浄化槽の維持管理を行っている。
　①収益的収支比率については、平成28年度までは営業費用に対し使用料収入及び一般会計からの繰入金などによる収益的収支のみであったため100％となっていたが、平成29年度より浄化槽新設に要した費用の地方債償還金償還が始まったため資本的収支が発生し、いずれの年度も前年度対比で比率減となっている。また、一般財源からの繰入金への依存度が高い状況が続いている。
　使用料の適正性を示した⑤経費回収率については、令和5年度は修繕費や公営企業会計移行などの費用の増加により全国平均と比べると低い状況となっている。　　　
　費用の効率性を示した⑥汚水処理原価については、前述と同様に修繕費や公営企業会計移行などの費用の増加により、依然として全国平均を上回っている。
　浄化槽処理能力と一日平均処理水量を比較した数値となる⑦施設利用率については、令和5年度は前年度と同率となっており、過疎化に伴う影響などから依然として全国平均より低くなっている。</t>
    <rPh sb="92" eb="94">
      <t>ヘイセイ</t>
    </rPh>
    <rPh sb="96" eb="98">
      <t>ネンド</t>
    </rPh>
    <rPh sb="179" eb="181">
      <t>エイギョウ</t>
    </rPh>
    <rPh sb="181" eb="183">
      <t>ヒヨウ</t>
    </rPh>
    <rPh sb="184" eb="185">
      <t>タイ</t>
    </rPh>
    <rPh sb="356" eb="358">
      <t>レイワ</t>
    </rPh>
    <rPh sb="359" eb="361">
      <t>ネンド</t>
    </rPh>
    <rPh sb="362" eb="365">
      <t>シュウゼンヒ</t>
    </rPh>
    <rPh sb="366" eb="368">
      <t>コウエイ</t>
    </rPh>
    <rPh sb="368" eb="370">
      <t>キギョウ</t>
    </rPh>
    <rPh sb="370" eb="372">
      <t>カイケイ</t>
    </rPh>
    <rPh sb="372" eb="374">
      <t>イコウ</t>
    </rPh>
    <rPh sb="377" eb="379">
      <t>ヒヨウ</t>
    </rPh>
    <rPh sb="380" eb="382">
      <t>ゾウカ</t>
    </rPh>
    <rPh sb="433" eb="435">
      <t>ゼンジュツ</t>
    </rPh>
    <rPh sb="436" eb="438">
      <t>ドウヨウ</t>
    </rPh>
    <rPh sb="439" eb="442">
      <t>シュウゼンヒ</t>
    </rPh>
    <rPh sb="443" eb="445">
      <t>コウエイ</t>
    </rPh>
    <rPh sb="445" eb="447">
      <t>キギョウ</t>
    </rPh>
    <rPh sb="447" eb="449">
      <t>カイケイ</t>
    </rPh>
    <rPh sb="449" eb="451">
      <t>イコウ</t>
    </rPh>
    <rPh sb="454" eb="456">
      <t>ヒヨウ</t>
    </rPh>
    <rPh sb="457" eb="459">
      <t>ゾウカ</t>
    </rPh>
    <rPh sb="526" eb="529">
      <t>ゼンネンド</t>
    </rPh>
    <rPh sb="530" eb="532">
      <t>ドウリツ</t>
    </rPh>
    <phoneticPr fontId="4"/>
  </si>
  <si>
    <t>　本市が管理する浄化槽の約半数は、甲府市浄化槽事業により新設した浄化槽であることから、経過年数が少ないため老朽化の進行は少なく修繕については軽微なものがほとんどである。
　しかし、残りの約半数は寄附採納した浄化槽であるため、設置してから20年以上経過した浄化槽も多いことから、器具等の不具合の件数も多く、大規模な修繕を要する事案も想定される状況である。
　このことから、今後においても、老朽化の進行に伴い修繕に係る費用は増額していくものと考えられる。</t>
    <rPh sb="165" eb="167">
      <t>ソウテイ</t>
    </rPh>
    <rPh sb="170" eb="172">
      <t>ジョウキョウ</t>
    </rPh>
    <rPh sb="200" eb="201">
      <t>トモナ</t>
    </rPh>
    <phoneticPr fontId="4"/>
  </si>
  <si>
    <t>　甲府市浄化槽事業は、本市の北部山間地域限定の特定地域生活排水事業であり、平成23年度に事業を開始し、浄化槽の新設及び既存浄化槽の寄附採納を進め、平成27年度をもって浄化槽の新設は終了した。
　現在の事業内容は浄化槽の維持管理のみであることから、事業費は減少したものの新設した浄化槽に係る市債残額は多額であり、市債の償還が長期間にわたって継続していくのが実情である。
　また、修繕に係る費用についても、施設の老朽化に伴い増額していくことが予想され、今後も一般会計からの繰入金が必要不可欠である。
　このため、既存浄化槽の維持管理を適切に行いながら総合的に収支の改善を図り、繰入金の低減に努めることとする。</t>
    <rPh sb="51" eb="54">
      <t>ジョウカソウ</t>
    </rPh>
    <rPh sb="55" eb="57">
      <t>シンセツ</t>
    </rPh>
    <rPh sb="57" eb="58">
      <t>オヨ</t>
    </rPh>
    <rPh sb="59" eb="61">
      <t>キゾン</t>
    </rPh>
    <rPh sb="61" eb="64">
      <t>ジョウカソウ</t>
    </rPh>
    <rPh sb="65" eb="67">
      <t>キフ</t>
    </rPh>
    <rPh sb="67" eb="69">
      <t>サイノウ</t>
    </rPh>
    <rPh sb="70" eb="7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</si>
</sst>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E1-4AD4-90C5-72CBC0882A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E1-4AD4-90C5-72CBC0882A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40.71</c:v>
                </c:pt>
                <c:pt idx="1">
                  <c:v>40.64</c:v>
                </c:pt>
                <c:pt idx="2">
                  <c:v>43.43</c:v>
                </c:pt>
                <c:pt idx="3">
                  <c:v>43.25</c:v>
                </c:pt>
                <c:pt idx="4">
                  <c:v>43.25</c:v>
                </c:pt>
              </c:numCache>
            </c:numRef>
          </c:val>
          <c:extLst>
            <c:ext xmlns:c16="http://schemas.microsoft.com/office/drawing/2014/chart" uri="{C3380CC4-5D6E-409C-BE32-E72D297353CC}">
              <c16:uniqueId val="{00000000-80D0-4C2B-8E46-FE2210B880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80D0-4C2B-8E46-FE2210B880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E96-458B-A893-BD777A6AFC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DE96-458B-A893-BD777A6AFC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91.07</c:v>
                </c:pt>
                <c:pt idx="1">
                  <c:v>89.31</c:v>
                </c:pt>
                <c:pt idx="2">
                  <c:v>85.78</c:v>
                </c:pt>
                <c:pt idx="3">
                  <c:v>87.85</c:v>
                </c:pt>
                <c:pt idx="4">
                  <c:v>78.83</c:v>
                </c:pt>
              </c:numCache>
            </c:numRef>
          </c:val>
          <c:extLst>
            <c:ext xmlns:c16="http://schemas.microsoft.com/office/drawing/2014/chart" uri="{C3380CC4-5D6E-409C-BE32-E72D297353CC}">
              <c16:uniqueId val="{00000000-FA2F-4FE6-81E4-A2C8B12678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F-4FE6-81E4-A2C8B12678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73-4CD0-9871-FD20E15484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73-4CD0-9871-FD20E15484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BD-4E1D-B748-8F1ED325B0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BD-4E1D-B748-8F1ED325B0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D2-4BC6-BA67-D4638F6598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D2-4BC6-BA67-D4638F6598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E-4028-AB2F-7FD3E6CB80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E-4028-AB2F-7FD3E6CB80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D8BD-4043-834E-BA8DDF05B4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D8BD-4043-834E-BA8DDF05B4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36.03</c:v>
                </c:pt>
                <c:pt idx="1">
                  <c:v>35.49</c:v>
                </c:pt>
                <c:pt idx="2">
                  <c:v>37.18</c:v>
                </c:pt>
                <c:pt idx="3">
                  <c:v>30.47</c:v>
                </c:pt>
                <c:pt idx="4">
                  <c:v>25.8</c:v>
                </c:pt>
              </c:numCache>
            </c:numRef>
          </c:val>
          <c:extLst>
            <c:ext xmlns:c16="http://schemas.microsoft.com/office/drawing/2014/chart" uri="{C3380CC4-5D6E-409C-BE32-E72D297353CC}">
              <c16:uniqueId val="{00000000-C7FC-4802-B956-F8A792B5C5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C7FC-4802-B956-F8A792B5C5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522.61</c:v>
                </c:pt>
                <c:pt idx="1">
                  <c:v>536.38</c:v>
                </c:pt>
                <c:pt idx="2">
                  <c:v>478.9</c:v>
                </c:pt>
                <c:pt idx="3">
                  <c:v>582.01</c:v>
                </c:pt>
                <c:pt idx="4">
                  <c:v>689.7</c:v>
                </c:pt>
              </c:numCache>
            </c:numRef>
          </c:val>
          <c:extLst>
            <c:ext xmlns:c16="http://schemas.microsoft.com/office/drawing/2014/chart" uri="{C3380CC4-5D6E-409C-BE32-E72D297353CC}">
              <c16:uniqueId val="{00000000-807E-41A7-8BA5-06EBAB2E8A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807E-41A7-8BA5-06EBAB2E8A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山梨県　甲府市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K3</v>
      </c>
      <c r="X8" s="34"/>
      <c r="Y8" s="34"/>
      <c r="Z8" s="34"/>
      <c r="AA8" s="34"/>
      <c r="AB8" s="34"/>
      <c r="AC8" s="34"/>
      <c r="AD8" s="35" t="str">
        <f>データ!$M$6</f>
        <v>非設置</v>
      </c>
      <c r="AE8" s="35"/>
      <c r="AF8" s="35"/>
      <c r="AG8" s="35"/>
      <c r="AH8" s="35"/>
      <c r="AI8" s="35"/>
      <c r="AJ8" s="35"/>
      <c r="AK8" s="3"/>
      <c r="AL8" s="36">
        <f>データ!S6</f>
        <v>184827</v>
      </c>
      <c r="AM8" s="36"/>
      <c r="AN8" s="36"/>
      <c r="AO8" s="36"/>
      <c r="AP8" s="36"/>
      <c r="AQ8" s="36"/>
      <c r="AR8" s="36"/>
      <c r="AS8" s="36"/>
      <c r="AT8" s="37">
        <f>データ!T6</f>
        <v>212.47</v>
      </c>
      <c r="AU8" s="37"/>
      <c r="AV8" s="37"/>
      <c r="AW8" s="37"/>
      <c r="AX8" s="37"/>
      <c r="AY8" s="37"/>
      <c r="AZ8" s="37"/>
      <c r="BA8" s="37"/>
      <c r="BB8" s="37">
        <f>データ!U6</f>
        <v>869.9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0.28000000000000003</v>
      </c>
      <c r="Q10" s="37"/>
      <c r="R10" s="37"/>
      <c r="S10" s="37"/>
      <c r="T10" s="37"/>
      <c r="U10" s="37"/>
      <c r="V10" s="37"/>
      <c r="W10" s="37">
        <f>データ!Q6</f>
        <v>100</v>
      </c>
      <c r="X10" s="37"/>
      <c r="Y10" s="37"/>
      <c r="Z10" s="37"/>
      <c r="AA10" s="37"/>
      <c r="AB10" s="37"/>
      <c r="AC10" s="37"/>
      <c r="AD10" s="36">
        <f>データ!R6</f>
        <v>2400</v>
      </c>
      <c r="AE10" s="36"/>
      <c r="AF10" s="36"/>
      <c r="AG10" s="36"/>
      <c r="AH10" s="36"/>
      <c r="AI10" s="36"/>
      <c r="AJ10" s="36"/>
      <c r="AK10" s="2"/>
      <c r="AL10" s="36">
        <f>データ!V6</f>
        <v>513</v>
      </c>
      <c r="AM10" s="36"/>
      <c r="AN10" s="36"/>
      <c r="AO10" s="36"/>
      <c r="AP10" s="36"/>
      <c r="AQ10" s="36"/>
      <c r="AR10" s="36"/>
      <c r="AS10" s="36"/>
      <c r="AT10" s="37">
        <f>データ!W6</f>
        <v>85.15</v>
      </c>
      <c r="AU10" s="37"/>
      <c r="AV10" s="37"/>
      <c r="AW10" s="37"/>
      <c r="AX10" s="37"/>
      <c r="AY10" s="37"/>
      <c r="AZ10" s="37"/>
      <c r="BA10" s="37"/>
      <c r="BB10" s="37">
        <f>データ!X6</f>
        <v>6.02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suJy7iaY652P/IDPOM1z+3LmZeCvMl4n4KbetFc5xcaBuSZGYUnFRKkwmg1c9g6oa/ETmM+Bx5t4LKaHl272yw==" saltValue="7Y8fYyLOP7ML9DEu4b7S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192015</v>
      </c>
      <c r="D6" s="19">
        <f t="shared" si="3"/>
        <v>47</v>
      </c>
      <c r="E6" s="19">
        <f t="shared" si="3"/>
        <v>18</v>
      </c>
      <c r="F6" s="19">
        <f t="shared" si="3"/>
        <v>0</v>
      </c>
      <c r="G6" s="19">
        <f t="shared" si="3"/>
        <v>0</v>
      </c>
      <c r="H6" s="19" t="str">
        <f t="shared" si="3"/>
        <v>山梨県　甲府市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0.28000000000000003</v>
      </c>
      <c r="Q6" s="20">
        <f t="shared" si="3"/>
        <v>100</v>
      </c>
      <c r="R6" s="20">
        <f t="shared" si="3"/>
        <v>2400</v>
      </c>
      <c r="S6" s="20">
        <f t="shared" si="3"/>
        <v>184827</v>
      </c>
      <c r="T6" s="20">
        <f t="shared" si="3"/>
        <v>212.47</v>
      </c>
      <c r="U6" s="20">
        <f t="shared" si="3"/>
        <v>869.9</v>
      </c>
      <c r="V6" s="20">
        <f t="shared" si="3"/>
        <v>513</v>
      </c>
      <c r="W6" s="20">
        <f t="shared" si="3"/>
        <v>85.15</v>
      </c>
      <c r="X6" s="20">
        <f t="shared" si="3"/>
        <v>6.02</v>
      </c>
      <c r="Y6" s="21">
        <f>IF(Y7="",NA(),Y7)</f>
        <v>91.07</v>
      </c>
      <c r="Z6" s="21">
        <f t="shared" ref="Z6:AH6" si="4">IF(Z7="",NA(),Z7)</f>
        <v>89.31</v>
      </c>
      <c r="AA6" s="21">
        <f t="shared" si="4"/>
        <v>85.78</v>
      </c>
      <c r="AB6" s="21">
        <f t="shared" si="4"/>
        <v>87.85</v>
      </c>
      <c r="AC6" s="21">
        <f t="shared" si="4"/>
        <v>78.83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0.01</v>
      </c>
      <c r="BK6" s="21">
        <f t="shared" si="7"/>
        <v>421.25</v>
      </c>
      <c r="BL6" s="21">
        <f t="shared" si="7"/>
        <v>398.42</v>
      </c>
      <c r="BM6" s="21">
        <f t="shared" si="7"/>
        <v>393.35</v>
      </c>
      <c r="BN6" s="21">
        <f t="shared" si="7"/>
        <v>397.03</v>
      </c>
      <c r="BO6" s="21">
        <f t="shared" si="7"/>
        <v>424.95</v>
      </c>
      <c r="BP6" s="20" t="str">
        <f>IF(BP7="","",IF(BP7="-","【-】","【"&amp;SUBSTITUTE(TEXT(BP7,"#,##0.00"),"-","△")&amp;"】"))</f>
        <v>【349.83】</v>
      </c>
      <c r="BQ6" s="21">
        <f>IF(BQ7="",NA(),BQ7)</f>
        <v>36.03</v>
      </c>
      <c r="BR6" s="21">
        <f t="shared" ref="BR6:BZ6" si="8">IF(BR7="",NA(),BR7)</f>
        <v>35.49</v>
      </c>
      <c r="BS6" s="21">
        <f t="shared" si="8"/>
        <v>37.18</v>
      </c>
      <c r="BT6" s="21">
        <f t="shared" si="8"/>
        <v>30.47</v>
      </c>
      <c r="BU6" s="21">
        <f t="shared" si="8"/>
        <v>25.8</v>
      </c>
      <c r="BV6" s="21">
        <f t="shared" si="8"/>
        <v>53.23</v>
      </c>
      <c r="BW6" s="21">
        <f t="shared" si="8"/>
        <v>50.7</v>
      </c>
      <c r="BX6" s="21">
        <f t="shared" si="8"/>
        <v>48.13</v>
      </c>
      <c r="BY6" s="21">
        <f t="shared" si="8"/>
        <v>46.58</v>
      </c>
      <c r="BZ6" s="21">
        <f t="shared" si="8"/>
        <v>41.67</v>
      </c>
      <c r="CA6" s="20" t="str">
        <f>IF(CA7="","",IF(CA7="-","【-】","【"&amp;SUBSTITUTE(TEXT(CA7,"#,##0.00"),"-","△")&amp;"】"))</f>
        <v>【53.65】</v>
      </c>
      <c r="CB6" s="21">
        <f>IF(CB7="",NA(),CB7)</f>
        <v>522.61</v>
      </c>
      <c r="CC6" s="21">
        <f t="shared" ref="CC6:CK6" si="9">IF(CC7="",NA(),CC7)</f>
        <v>536.38</v>
      </c>
      <c r="CD6" s="21">
        <f t="shared" si="9"/>
        <v>478.9</v>
      </c>
      <c r="CE6" s="21">
        <f t="shared" si="9"/>
        <v>582.01</v>
      </c>
      <c r="CF6" s="21">
        <f t="shared" si="9"/>
        <v>689.7</v>
      </c>
      <c r="CG6" s="21">
        <f t="shared" si="9"/>
        <v>283.3</v>
      </c>
      <c r="CH6" s="21">
        <f t="shared" si="9"/>
        <v>289.81</v>
      </c>
      <c r="CI6" s="21">
        <f t="shared" si="9"/>
        <v>301.54000000000002</v>
      </c>
      <c r="CJ6" s="21">
        <f t="shared" si="9"/>
        <v>311.73</v>
      </c>
      <c r="CK6" s="21">
        <f t="shared" si="9"/>
        <v>326.49</v>
      </c>
      <c r="CL6" s="20" t="str">
        <f>IF(CL7="","",IF(CL7="-","【-】","【"&amp;SUBSTITUTE(TEXT(CL7,"#,##0.00"),"-","△")&amp;"】"))</f>
        <v>【307.86】</v>
      </c>
      <c r="CM6" s="21">
        <f>IF(CM7="",NA(),CM7)</f>
        <v>40.71</v>
      </c>
      <c r="CN6" s="21">
        <f t="shared" ref="CN6:CV6" si="10">IF(CN7="",NA(),CN7)</f>
        <v>40.64</v>
      </c>
      <c r="CO6" s="21">
        <f t="shared" si="10"/>
        <v>43.43</v>
      </c>
      <c r="CP6" s="21">
        <f t="shared" si="10"/>
        <v>43.25</v>
      </c>
      <c r="CQ6" s="21">
        <f t="shared" si="10"/>
        <v>43.25</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192015</v>
      </c>
      <c r="D7" s="23">
        <v>47</v>
      </c>
      <c r="E7" s="23">
        <v>18</v>
      </c>
      <c r="F7" s="23">
        <v>0</v>
      </c>
      <c r="G7" s="23">
        <v>0</v>
      </c>
      <c r="H7" s="23" t="s">
        <v>98</v>
      </c>
      <c r="I7" s="23" t="s">
        <v>99</v>
      </c>
      <c r="J7" s="23" t="s">
        <v>100</v>
      </c>
      <c r="K7" s="23" t="s">
        <v>101</v>
      </c>
      <c r="L7" s="23" t="s">
        <v>102</v>
      </c>
      <c r="M7" s="23" t="s">
        <v>103</v>
      </c>
      <c r="N7" s="24" t="s">
        <v>104</v>
      </c>
      <c r="O7" s="24" t="s">
        <v>105</v>
      </c>
      <c r="P7" s="24">
        <v>0.28000000000000003</v>
      </c>
      <c r="Q7" s="24">
        <v>100</v>
      </c>
      <c r="R7" s="24">
        <v>2400</v>
      </c>
      <c r="S7" s="24">
        <v>184827</v>
      </c>
      <c r="T7" s="24">
        <v>212.47</v>
      </c>
      <c r="U7" s="24">
        <v>869.9</v>
      </c>
      <c r="V7" s="24">
        <v>513</v>
      </c>
      <c r="W7" s="24">
        <v>85.15</v>
      </c>
      <c r="X7" s="24">
        <v>6.02</v>
      </c>
      <c r="Y7" s="24">
        <v>91.07</v>
      </c>
      <c r="Z7" s="24">
        <v>89.31</v>
      </c>
      <c r="AA7" s="24">
        <v>85.78</v>
      </c>
      <c r="AB7" s="24">
        <v>87.85</v>
      </c>
      <c r="AC7" s="24">
        <v>78.83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0.01</v>
      </c>
      <c r="BK7" s="24">
        <v>421.25</v>
      </c>
      <c r="BL7" s="24">
        <v>398.42</v>
      </c>
      <c r="BM7" s="24">
        <v>393.35</v>
      </c>
      <c r="BN7" s="24">
        <v>397.03</v>
      </c>
      <c r="BO7" s="24">
        <v>424.95</v>
      </c>
      <c r="BP7" s="24">
        <v>349.83</v>
      </c>
      <c r="BQ7" s="24">
        <v>36.03</v>
      </c>
      <c r="BR7" s="24">
        <v>35.49</v>
      </c>
      <c r="BS7" s="24">
        <v>37.18</v>
      </c>
      <c r="BT7" s="24">
        <v>30.47</v>
      </c>
      <c r="BU7" s="24">
        <v>25.8</v>
      </c>
      <c r="BV7" s="24">
        <v>53.23</v>
      </c>
      <c r="BW7" s="24">
        <v>50.7</v>
      </c>
      <c r="BX7" s="24">
        <v>48.13</v>
      </c>
      <c r="BY7" s="24">
        <v>46.58</v>
      </c>
      <c r="BZ7" s="24">
        <v>41.67</v>
      </c>
      <c r="CA7" s="24">
        <v>53.65</v>
      </c>
      <c r="CB7" s="24">
        <v>522.61</v>
      </c>
      <c r="CC7" s="24">
        <v>536.38</v>
      </c>
      <c r="CD7" s="24">
        <v>478.9</v>
      </c>
      <c r="CE7" s="24">
        <v>582.01</v>
      </c>
      <c r="CF7" s="24">
        <v>689.7</v>
      </c>
      <c r="CG7" s="24">
        <v>283.3</v>
      </c>
      <c r="CH7" s="24">
        <v>289.81</v>
      </c>
      <c r="CI7" s="24">
        <v>301.54000000000002</v>
      </c>
      <c r="CJ7" s="24">
        <v>311.73</v>
      </c>
      <c r="CK7" s="24">
        <v>326.49</v>
      </c>
      <c r="CL7" s="24">
        <v>307.86</v>
      </c>
      <c r="CM7" s="24">
        <v>40.71</v>
      </c>
      <c r="CN7" s="24">
        <v>40.64</v>
      </c>
      <c r="CO7" s="24">
        <v>43.43</v>
      </c>
      <c r="CP7" s="24">
        <v>43.25</v>
      </c>
      <c r="CQ7" s="24">
        <v>43.25</v>
      </c>
      <c r="CR7" s="24">
        <v>55.96</v>
      </c>
      <c r="CS7" s="24">
        <v>56.45</v>
      </c>
      <c r="CT7" s="24">
        <v>58.26</v>
      </c>
      <c r="CU7" s="24">
        <v>56.76</v>
      </c>
      <c r="CV7" s="24">
        <v>58.02</v>
      </c>
      <c r="CW7" s="24">
        <v>54.61</v>
      </c>
      <c r="CX7" s="24">
        <v>100</v>
      </c>
      <c r="CY7" s="24">
        <v>100</v>
      </c>
      <c r="CZ7" s="24">
        <v>100</v>
      </c>
      <c r="DA7" s="24">
        <v>100</v>
      </c>
      <c r="DB7" s="24">
        <v>100</v>
      </c>
      <c r="DC7" s="24">
        <v>60.12</v>
      </c>
      <c r="DD7" s="24">
        <v>54.99</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YJ142</cp:lastModifiedBy>
  <cp:lastPrinted>2025-01-30T06:22:50Z</cp:lastPrinted>
  <dcterms:created xsi:type="dcterms:W3CDTF">2025-01-24T07:40:36Z</dcterms:created>
  <dcterms:modified xsi:type="dcterms:W3CDTF">2025-01-30T06:23:14Z</dcterms:modified>
  <cp:category/>
</cp:coreProperties>
</file>