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M:\施設係\★関野\○農集排\○調査もの（財政・市町村課）\00039 Fw_ 【山梨県市町村課：2_5〆】公営企業に係る経営比較分析表\差替甲府市法非適用下水【経営比較分析表】2023_192015_47_1718\"/>
    </mc:Choice>
  </mc:AlternateContent>
  <xr:revisionPtr revIDLastSave="0" documentId="13_ncr:1_{6639C47E-BAE6-4CC7-86D5-F3C751F2F65C}" xr6:coauthVersionLast="47" xr6:coauthVersionMax="47" xr10:uidLastSave="{00000000-0000-0000-0000-000000000000}"/>
  <workbookProtection workbookAlgorithmName="SHA-512" workbookHashValue="Kam5bGhpVeZO2ecsWAObf6jgVqHx0CeGSdWwttcJmheCBYKtngAr/hfndGiR3tXMK6Go23+k6I3xFSw75kb/cQ==" workbookSaltValue="JCCg6jII6d5np0a1sDdIGw==" workbookSpinCount="100000" lockStructure="1"/>
  <bookViews>
    <workbookView xWindow="-120" yWindow="-120" windowWidth="20730" windowHeight="110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AL8" i="4" s="1"/>
  <c r="R6" i="5"/>
  <c r="AD10" i="4" s="1"/>
  <c r="Q6" i="5"/>
  <c r="W10" i="4" s="1"/>
  <c r="P6" i="5"/>
  <c r="P10" i="4" s="1"/>
  <c r="O6" i="5"/>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E86" i="4"/>
  <c r="AT10" i="4"/>
  <c r="AL10" i="4"/>
  <c r="I10" i="4"/>
</calcChain>
</file>

<file path=xl/sharedStrings.xml><?xml version="1.0" encoding="utf-8"?>
<sst xmlns="http://schemas.openxmlformats.org/spreadsheetml/2006/main" count="236" uniqueCount="119">
  <si>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</si>
  <si>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</si>
  <si>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</si>
  <si>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</si>
  <si>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</si>
  <si>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</si>
  <si>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</si>
  <si>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</si>
  <si>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</si>
  <si>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</si>
  <si>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</si>
  <si>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</si>
  <si>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</si>
  <si>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</si>
  <si>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</si>
  <si>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</si>
  <si>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</si>
  <si>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</si>
  <si>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</si>
  <si>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</si>
  <si>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</si>
  <si>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</si>
  <si>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</si>
  <si>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</si>
  <si>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</si>
  <si>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</si>
  <si>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</si>
  <si>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</si>
  <si>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</si>
  <si>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</si>
  <si>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</si>
  <si>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</si>
  <si>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</si>
  <si>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</si>
  <si>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</si>
  <si>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</si>
  <si>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</si>
  <si>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</si>
  <si>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</si>
  <si>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</si>
  <si>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</si>
  <si>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</si>
  <si>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</si>
  <si>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</si>
  <si>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</si>
  <si>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</si>
  <si>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</si>
  <si>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</si>
  <si>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</si>
  <si>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</si>
  <si>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</si>
  <si>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</si>
  <si>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</si>
  <si>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</si>
  <si>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</si>
  <si>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</si>
  <si>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</si>
  <si>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</si>
  <si>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</si>
  <si>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</si>
  <si>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</si>
  <si>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</si>
  <si>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</si>
  <si>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</si>
  <si>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</si>
  <si>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</si>
  <si>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</si>
  <si>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</si>
  <si>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</si>
  <si>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</si>
  <si>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</si>
  <si>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</si>
  <si>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</si>
  <si>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</si>
  <si>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</si>
  <si>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</si>
  <si>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</si>
  <si>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</si>
  <si>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</si>
  <si>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</si>
  <si>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</si>
  <si>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</si>
  <si>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</si>
  <si>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</si>
  <si>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</si>
  <si>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</si>
  <si>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</si>
  <si>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</si>
  <si>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</si>
  <si>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</si>
  <si>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</si>
  <si>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</si>
  <si>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</si>
  <si>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</si>
  <si>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</si>
  <si>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</si>
  <si>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</si>
  <si>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甲府市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</si>
  <si>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</si>
  <si>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</si>
  <si>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</si>
  <si>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</si>
  <si>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</si>
  <si>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</si>
  <si>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</si>
  <si>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</si>
  <si>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</si>
  <si>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</si>
  <si>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</si>
  <si>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</si>
  <si>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</si>
  <si>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</si>
  <si>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</si>
  <si>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</si>
  <si>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</si>
  <si>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</si>
  <si>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　施設供用開始から20年以上が経過しており、施設の機器の故障も発生しているが、緊急的な修繕とあわせ、最適整備構想に基づく計画的な機器更新による長寿命化を図って行く。</t>
    <rPh sb="1" eb="3">
      <t>シセツ</t>
    </rPh>
    <rPh sb="3" eb="5">
      <t>キョウヨウ</t>
    </rPh>
    <rPh sb="5" eb="7">
      <t>カイシ</t>
    </rPh>
    <rPh sb="11" eb="14">
      <t>ネンイジョウ</t>
    </rPh>
    <rPh sb="15" eb="17">
      <t>ケイカ</t>
    </rPh>
    <rPh sb="22" eb="24">
      <t>シセツ</t>
    </rPh>
    <rPh sb="25" eb="27">
      <t>キキ</t>
    </rPh>
    <rPh sb="28" eb="30">
      <t>コショウ</t>
    </rPh>
    <rPh sb="31" eb="33">
      <t>ハッセイ</t>
    </rPh>
    <rPh sb="39" eb="42">
      <t>キンキュウテキ</t>
    </rPh>
    <rPh sb="43" eb="45">
      <t>シュウゼン</t>
    </rPh>
    <rPh sb="50" eb="52">
      <t>サイテキ</t>
    </rPh>
    <rPh sb="52" eb="54">
      <t>セイビ</t>
    </rPh>
    <rPh sb="54" eb="56">
      <t>コウソウ</t>
    </rPh>
    <rPh sb="57" eb="58">
      <t>モト</t>
    </rPh>
    <rPh sb="60" eb="63">
      <t>ケイカクテキ</t>
    </rPh>
    <rPh sb="64" eb="66">
      <t>キキ</t>
    </rPh>
    <rPh sb="66" eb="68">
      <t>コウシン</t>
    </rPh>
    <rPh sb="71" eb="72">
      <t>チョウ</t>
    </rPh>
    <rPh sb="72" eb="75">
      <t>ジュミョウカ</t>
    </rPh>
    <rPh sb="76" eb="77">
      <t>ハカ</t>
    </rPh>
    <rPh sb="79" eb="80">
      <t>ユ</t>
    </rPh>
    <phoneticPr fontId="4"/>
  </si>
  <si>
    <t>　人口減少が顕著に進行する中で、経営は依然厳しい状況にあるが、経営状況を的確に把握する中で、健全な経営に努める。</t>
    <rPh sb="1" eb="3">
      <t>ジンコウ</t>
    </rPh>
    <rPh sb="3" eb="5">
      <t>ゲンショウ</t>
    </rPh>
    <rPh sb="6" eb="8">
      <t>ケンチョ</t>
    </rPh>
    <rPh sb="9" eb="11">
      <t>シンコウ</t>
    </rPh>
    <rPh sb="13" eb="14">
      <t>ナカ</t>
    </rPh>
    <rPh sb="16" eb="18">
      <t>ケイエイ</t>
    </rPh>
    <rPh sb="19" eb="22">
      <t>イゼンキビ</t>
    </rPh>
    <rPh sb="24" eb="26">
      <t>ジョウキョウ</t>
    </rPh>
    <rPh sb="31" eb="33">
      <t>ケイエイ</t>
    </rPh>
    <rPh sb="33" eb="35">
      <t>ジョウキョウ</t>
    </rPh>
    <rPh sb="36" eb="38">
      <t>テキカク</t>
    </rPh>
    <rPh sb="39" eb="41">
      <t>ハアク</t>
    </rPh>
    <rPh sb="43" eb="44">
      <t>ナカ</t>
    </rPh>
    <rPh sb="46" eb="48">
      <t>ケンゼン</t>
    </rPh>
    <rPh sb="49" eb="51">
      <t>ケイエイ</t>
    </rPh>
    <rPh sb="52" eb="53">
      <t>ツト</t>
    </rPh>
    <phoneticPr fontId="4"/>
  </si>
  <si>
    <t>　当該地区は過疎化・高齢化が進み、区域内人口は減少しており、使用料収入も減少している。
　収益的収支比率は、公営企業会計移行費用の増により、71.79%と低下している。
　企業債残高事業規模比率は、類似団体と比較すると低いが、今後も施設更新が必要であるため、適切な事業執行が求められる。
　経費回収率は、人口減少に伴う使用料収入の減少のため低く推移しており、経費の削減、使用料の見直しの検討が必要である。
　汚水処理原価は、公営企業会計移行費用の増加のため類似団体平均を上回った。令和6年度については低下すると見込まれるものの、高く推移しており、今後も経費の削減に努める必要がある。
　施設利用率は、区域内人口の減少に伴う処理水量の減のため、低下傾向にある。</t>
    <rPh sb="1" eb="3">
      <t>トウガイ</t>
    </rPh>
    <rPh sb="3" eb="5">
      <t>チク</t>
    </rPh>
    <rPh sb="6" eb="9">
      <t>カソカ</t>
    </rPh>
    <rPh sb="10" eb="13">
      <t>コウレイカ</t>
    </rPh>
    <rPh sb="14" eb="15">
      <t>スス</t>
    </rPh>
    <rPh sb="17" eb="19">
      <t>クイキ</t>
    </rPh>
    <rPh sb="19" eb="20">
      <t>ナイ</t>
    </rPh>
    <rPh sb="20" eb="22">
      <t>ジンコウ</t>
    </rPh>
    <rPh sb="23" eb="25">
      <t>ゲンショウ</t>
    </rPh>
    <rPh sb="30" eb="33">
      <t>シヨウリョウ</t>
    </rPh>
    <rPh sb="33" eb="35">
      <t>シュウニュウ</t>
    </rPh>
    <rPh sb="36" eb="38">
      <t>ゲンショウ</t>
    </rPh>
    <rPh sb="45" eb="48">
      <t>シュウエキテキ</t>
    </rPh>
    <rPh sb="48" eb="50">
      <t>シュウシ</t>
    </rPh>
    <rPh sb="50" eb="52">
      <t>ヒリツ</t>
    </rPh>
    <rPh sb="54" eb="56">
      <t>コウエイ</t>
    </rPh>
    <rPh sb="56" eb="58">
      <t>キギョウ</t>
    </rPh>
    <rPh sb="58" eb="60">
      <t>カイケイ</t>
    </rPh>
    <rPh sb="60" eb="62">
      <t>イコウ</t>
    </rPh>
    <rPh sb="62" eb="64">
      <t>ヒヨウ</t>
    </rPh>
    <rPh sb="65" eb="66">
      <t>ゾウ</t>
    </rPh>
    <rPh sb="77" eb="79">
      <t>テイカ</t>
    </rPh>
    <rPh sb="86" eb="88">
      <t>キギョウ</t>
    </rPh>
    <rPh sb="88" eb="89">
      <t>サイ</t>
    </rPh>
    <rPh sb="89" eb="91">
      <t>ザンダカ</t>
    </rPh>
    <rPh sb="91" eb="93">
      <t>ジギョウ</t>
    </rPh>
    <rPh sb="93" eb="95">
      <t>キボ</t>
    </rPh>
    <rPh sb="95" eb="97">
      <t>ヒリツ</t>
    </rPh>
    <rPh sb="99" eb="101">
      <t>ルイジ</t>
    </rPh>
    <rPh sb="101" eb="103">
      <t>ダンタイ</t>
    </rPh>
    <rPh sb="104" eb="106">
      <t>ヒカク</t>
    </rPh>
    <rPh sb="109" eb="110">
      <t>ヒク</t>
    </rPh>
    <rPh sb="113" eb="115">
      <t>コンゴ</t>
    </rPh>
    <rPh sb="116" eb="118">
      <t>シセツ</t>
    </rPh>
    <rPh sb="118" eb="120">
      <t>コウシン</t>
    </rPh>
    <rPh sb="121" eb="123">
      <t>ヒツヨウ</t>
    </rPh>
    <rPh sb="129" eb="131">
      <t>テキセツ</t>
    </rPh>
    <rPh sb="132" eb="134">
      <t>ジギョウ</t>
    </rPh>
    <rPh sb="134" eb="136">
      <t>シッコウ</t>
    </rPh>
    <rPh sb="137" eb="138">
      <t>モト</t>
    </rPh>
    <rPh sb="145" eb="147">
      <t>ケイヒ</t>
    </rPh>
    <rPh sb="147" eb="149">
      <t>カイシュウ</t>
    </rPh>
    <rPh sb="149" eb="150">
      <t>リツ</t>
    </rPh>
    <rPh sb="152" eb="154">
      <t>ジンコウ</t>
    </rPh>
    <rPh sb="154" eb="156">
      <t>ゲンショウ</t>
    </rPh>
    <rPh sb="157" eb="158">
      <t>トモナ</t>
    </rPh>
    <rPh sb="159" eb="162">
      <t>シヨウリョウ</t>
    </rPh>
    <rPh sb="162" eb="164">
      <t>シュウニュウ</t>
    </rPh>
    <rPh sb="165" eb="167">
      <t>ゲンショウ</t>
    </rPh>
    <rPh sb="204" eb="206">
      <t>オスイ</t>
    </rPh>
    <rPh sb="206" eb="208">
      <t>ショリ</t>
    </rPh>
    <rPh sb="223" eb="225">
      <t>ゾウカ</t>
    </rPh>
    <rPh sb="228" eb="230">
      <t>ルイジ</t>
    </rPh>
    <rPh sb="230" eb="232">
      <t>ダンタイ</t>
    </rPh>
    <rPh sb="232" eb="234">
      <t>ヘイキン</t>
    </rPh>
    <rPh sb="235" eb="237">
      <t>ウワマワ</t>
    </rPh>
    <rPh sb="240" eb="242">
      <t>レイワ</t>
    </rPh>
    <rPh sb="243" eb="245">
      <t>ネンド</t>
    </rPh>
    <rPh sb="250" eb="252">
      <t>テイカ</t>
    </rPh>
    <rPh sb="255" eb="257">
      <t>ミコ</t>
    </rPh>
    <rPh sb="264" eb="265">
      <t>タカ</t>
    </rPh>
    <rPh sb="266" eb="268">
      <t>スイイ</t>
    </rPh>
    <rPh sb="273" eb="275">
      <t>コンゴ</t>
    </rPh>
    <rPh sb="276" eb="278">
      <t>ケイヒ</t>
    </rPh>
    <rPh sb="279" eb="281">
      <t>サクゲン</t>
    </rPh>
    <rPh sb="282" eb="283">
      <t>ツト</t>
    </rPh>
    <rPh sb="285" eb="287">
      <t>ヒツヨウ</t>
    </rPh>
    <rPh sb="293" eb="295">
      <t>シセツ</t>
    </rPh>
    <rPh sb="295" eb="297">
      <t>リヨウ</t>
    </rPh>
    <rPh sb="297" eb="298">
      <t>リツ</t>
    </rPh>
    <rPh sb="300" eb="302">
      <t>クイキ</t>
    </rPh>
    <rPh sb="302" eb="303">
      <t>ナイ</t>
    </rPh>
    <rPh sb="303" eb="305">
      <t>ジンコウ</t>
    </rPh>
    <rPh sb="306" eb="308">
      <t>ゲンショウ</t>
    </rPh>
    <rPh sb="309" eb="310">
      <t>トモナ</t>
    </rPh>
    <rPh sb="311" eb="313">
      <t>ショリ</t>
    </rPh>
    <rPh sb="313" eb="315">
      <t>スイリョウ</t>
    </rPh>
    <rPh sb="321" eb="323">
      <t>テイカ</t>
    </rPh>
    <rPh sb="323" eb="325">
      <t>ケイコウ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</si>
</sst>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772-4082-BCE2-8846AFF6E5A6}"/>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0.25</c:v>
                </c:pt>
                <c:pt idx="2">
                  <c:v>0.05</c:v>
                </c:pt>
                <c:pt idx="3">
                  <c:v>0.03</c:v>
                </c:pt>
                <c:pt idx="4">
                  <c:v>0.03</c:v>
                </c:pt>
              </c:numCache>
            </c:numRef>
          </c:val>
          <c:smooth val="0"/>
          <c:extLst>
            <c:ext xmlns:c16="http://schemas.microsoft.com/office/drawing/2014/chart" uri="{C3380CC4-5D6E-409C-BE32-E72D297353CC}">
              <c16:uniqueId val="{00000001-4772-4082-BCE2-8846AFF6E5A6}"/>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86.46</c:v>
                </c:pt>
                <c:pt idx="1">
                  <c:v>86.82</c:v>
                </c:pt>
                <c:pt idx="2">
                  <c:v>94.2</c:v>
                </c:pt>
                <c:pt idx="3">
                  <c:v>93.42</c:v>
                </c:pt>
                <c:pt idx="4">
                  <c:v>71.790000000000006</c:v>
                </c:pt>
              </c:numCache>
            </c:numRef>
          </c:val>
          <c:extLst>
            <c:ext xmlns:c16="http://schemas.microsoft.com/office/drawing/2014/chart" uri="{C3380CC4-5D6E-409C-BE32-E72D297353CC}">
              <c16:uniqueId val="{00000000-EB5A-403C-A4A2-C018F4015897}"/>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B5A-403C-A4A2-C018F4015897}"/>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DC8-4A61-B15E-A5E5C33CEF7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DC8-4A61-B15E-A5E5C33CEF7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F49-4580-906F-EBDE67A5D584}"/>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F49-4580-906F-EBDE67A5D584}"/>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FBC-491B-A0D2-EA78C64A0345}"/>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FBC-491B-A0D2-EA78C64A0345}"/>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89D-4783-AD73-9B73AD096A1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89D-4783-AD73-9B73AD096A1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429.53</c:v>
                </c:pt>
                <c:pt idx="1">
                  <c:v>101.1</c:v>
                </c:pt>
                <c:pt idx="2">
                  <c:v>233.39</c:v>
                </c:pt>
                <c:pt idx="3">
                  <c:v>436.51</c:v>
                </c:pt>
                <c:pt idx="4">
                  <c:v>65.349999999999994</c:v>
                </c:pt>
              </c:numCache>
            </c:numRef>
          </c:val>
          <c:extLst>
            <c:ext xmlns:c16="http://schemas.microsoft.com/office/drawing/2014/chart" uri="{C3380CC4-5D6E-409C-BE32-E72D297353CC}">
              <c16:uniqueId val="{00000000-BF62-4D71-B07D-909CEE6F110F}"/>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826.83</c:v>
                </c:pt>
                <c:pt idx="1">
                  <c:v>867.83</c:v>
                </c:pt>
                <c:pt idx="2">
                  <c:v>791.76</c:v>
                </c:pt>
                <c:pt idx="3">
                  <c:v>900.82</c:v>
                </c:pt>
                <c:pt idx="4">
                  <c:v>839.21</c:v>
                </c:pt>
              </c:numCache>
            </c:numRef>
          </c:val>
          <c:smooth val="0"/>
          <c:extLst>
            <c:ext xmlns:c16="http://schemas.microsoft.com/office/drawing/2014/chart" uri="{C3380CC4-5D6E-409C-BE32-E72D297353CC}">
              <c16:uniqueId val="{00000001-BF62-4D71-B07D-909CEE6F110F}"/>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31.95</c:v>
                </c:pt>
                <c:pt idx="1">
                  <c:v>39.22</c:v>
                </c:pt>
                <c:pt idx="2">
                  <c:v>54.66</c:v>
                </c:pt>
                <c:pt idx="3">
                  <c:v>52.64</c:v>
                </c:pt>
                <c:pt idx="4">
                  <c:v>36.119999999999997</c:v>
                </c:pt>
              </c:numCache>
            </c:numRef>
          </c:val>
          <c:extLst>
            <c:ext xmlns:c16="http://schemas.microsoft.com/office/drawing/2014/chart" uri="{C3380CC4-5D6E-409C-BE32-E72D297353CC}">
              <c16:uniqueId val="{00000000-65A0-4F6E-913B-E7EA1DB33EAA}"/>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57.31</c:v>
                </c:pt>
                <c:pt idx="1">
                  <c:v>57.08</c:v>
                </c:pt>
                <c:pt idx="2">
                  <c:v>56.26</c:v>
                </c:pt>
                <c:pt idx="3">
                  <c:v>52.94</c:v>
                </c:pt>
                <c:pt idx="4">
                  <c:v>52.05</c:v>
                </c:pt>
              </c:numCache>
            </c:numRef>
          </c:val>
          <c:smooth val="0"/>
          <c:extLst>
            <c:ext xmlns:c16="http://schemas.microsoft.com/office/drawing/2014/chart" uri="{C3380CC4-5D6E-409C-BE32-E72D297353CC}">
              <c16:uniqueId val="{00000001-65A0-4F6E-913B-E7EA1DB33EAA}"/>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291.20999999999998</c:v>
                </c:pt>
                <c:pt idx="1">
                  <c:v>258.04000000000002</c:v>
                </c:pt>
                <c:pt idx="2">
                  <c:v>204.65</c:v>
                </c:pt>
                <c:pt idx="3">
                  <c:v>208.16</c:v>
                </c:pt>
                <c:pt idx="4">
                  <c:v>323.48</c:v>
                </c:pt>
              </c:numCache>
            </c:numRef>
          </c:val>
          <c:extLst>
            <c:ext xmlns:c16="http://schemas.microsoft.com/office/drawing/2014/chart" uri="{C3380CC4-5D6E-409C-BE32-E72D297353CC}">
              <c16:uniqueId val="{00000000-1DB6-414B-ADEA-FFC356E8D4D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273.52</c:v>
                </c:pt>
                <c:pt idx="1">
                  <c:v>274.99</c:v>
                </c:pt>
                <c:pt idx="2">
                  <c:v>282.08999999999997</c:v>
                </c:pt>
                <c:pt idx="3">
                  <c:v>303.27999999999997</c:v>
                </c:pt>
                <c:pt idx="4">
                  <c:v>301.86</c:v>
                </c:pt>
              </c:numCache>
            </c:numRef>
          </c:val>
          <c:smooth val="0"/>
          <c:extLst>
            <c:ext xmlns:c16="http://schemas.microsoft.com/office/drawing/2014/chart" uri="{C3380CC4-5D6E-409C-BE32-E72D297353CC}">
              <c16:uniqueId val="{00000001-1DB6-414B-ADEA-FFC356E8D4D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23.47</c:v>
                </c:pt>
                <c:pt idx="1">
                  <c:v>22.05</c:v>
                </c:pt>
                <c:pt idx="2">
                  <c:v>19.489999999999998</c:v>
                </c:pt>
                <c:pt idx="3">
                  <c:v>19.350000000000001</c:v>
                </c:pt>
                <c:pt idx="4">
                  <c:v>18.21</c:v>
                </c:pt>
              </c:numCache>
            </c:numRef>
          </c:val>
          <c:extLst>
            <c:ext xmlns:c16="http://schemas.microsoft.com/office/drawing/2014/chart" uri="{C3380CC4-5D6E-409C-BE32-E72D297353CC}">
              <c16:uniqueId val="{00000000-5BF7-40CB-A4C3-115408A30F7C}"/>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50.14</c:v>
                </c:pt>
                <c:pt idx="1">
                  <c:v>54.83</c:v>
                </c:pt>
                <c:pt idx="2">
                  <c:v>66.53</c:v>
                </c:pt>
                <c:pt idx="3">
                  <c:v>52.35</c:v>
                </c:pt>
                <c:pt idx="4">
                  <c:v>46.25</c:v>
                </c:pt>
              </c:numCache>
            </c:numRef>
          </c:val>
          <c:smooth val="0"/>
          <c:extLst>
            <c:ext xmlns:c16="http://schemas.microsoft.com/office/drawing/2014/chart" uri="{C3380CC4-5D6E-409C-BE32-E72D297353CC}">
              <c16:uniqueId val="{00000001-5BF7-40CB-A4C3-115408A30F7C}"/>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91.06</c:v>
                </c:pt>
                <c:pt idx="1">
                  <c:v>90.63</c:v>
                </c:pt>
                <c:pt idx="2">
                  <c:v>94.47</c:v>
                </c:pt>
                <c:pt idx="3">
                  <c:v>96.46</c:v>
                </c:pt>
                <c:pt idx="4">
                  <c:v>94.87</c:v>
                </c:pt>
              </c:numCache>
            </c:numRef>
          </c:val>
          <c:extLst>
            <c:ext xmlns:c16="http://schemas.microsoft.com/office/drawing/2014/chart" uri="{C3380CC4-5D6E-409C-BE32-E72D297353CC}">
              <c16:uniqueId val="{00000000-FF75-48B8-9A29-74E74D83EE5E}"/>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84.98</c:v>
                </c:pt>
                <c:pt idx="1">
                  <c:v>84.7</c:v>
                </c:pt>
                <c:pt idx="2">
                  <c:v>84.67</c:v>
                </c:pt>
                <c:pt idx="3">
                  <c:v>84.39</c:v>
                </c:pt>
                <c:pt idx="4">
                  <c:v>83.96</c:v>
                </c:pt>
              </c:numCache>
            </c:numRef>
          </c:val>
          <c:smooth val="0"/>
          <c:extLst>
            <c:ext xmlns:c16="http://schemas.microsoft.com/office/drawing/2014/chart" uri="{C3380CC4-5D6E-409C-BE32-E72D297353CC}">
              <c16:uniqueId val="{00000001-FF75-48B8-9A29-74E74D83EE5E}"/>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N11" zoomScale="70" zoomScaleNormal="7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山梨県　甲府市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法非適用</v>
      </c>
      <c r="C8" s="34"/>
      <c r="D8" s="34"/>
      <c r="E8" s="34"/>
      <c r="F8" s="34"/>
      <c r="G8" s="34"/>
      <c r="H8" s="34"/>
      <c r="I8" s="34" t="str">
        <f>データ!J6</f>
        <v>下水道事業</v>
      </c>
      <c r="J8" s="34"/>
      <c r="K8" s="34"/>
      <c r="L8" s="34"/>
      <c r="M8" s="34"/>
      <c r="N8" s="34"/>
      <c r="O8" s="34"/>
      <c r="P8" s="34" t="str">
        <f>データ!K6</f>
        <v>農業集落排水</v>
      </c>
      <c r="Q8" s="34"/>
      <c r="R8" s="34"/>
      <c r="S8" s="34"/>
      <c r="T8" s="34"/>
      <c r="U8" s="34"/>
      <c r="V8" s="34"/>
      <c r="W8" s="34" t="str">
        <f>データ!L6</f>
        <v>F2</v>
      </c>
      <c r="X8" s="34"/>
      <c r="Y8" s="34"/>
      <c r="Z8" s="34"/>
      <c r="AA8" s="34"/>
      <c r="AB8" s="34"/>
      <c r="AC8" s="34"/>
      <c r="AD8" s="35" t="str">
        <f>データ!$M$6</f>
        <v>非設置</v>
      </c>
      <c r="AE8" s="35"/>
      <c r="AF8" s="35"/>
      <c r="AG8" s="35"/>
      <c r="AH8" s="35"/>
      <c r="AI8" s="35"/>
      <c r="AJ8" s="35"/>
      <c r="AK8" s="3"/>
      <c r="AL8" s="36">
        <f>データ!S6</f>
        <v>184827</v>
      </c>
      <c r="AM8" s="36"/>
      <c r="AN8" s="36"/>
      <c r="AO8" s="36"/>
      <c r="AP8" s="36"/>
      <c r="AQ8" s="36"/>
      <c r="AR8" s="36"/>
      <c r="AS8" s="36"/>
      <c r="AT8" s="37">
        <f>データ!T6</f>
        <v>212.47</v>
      </c>
      <c r="AU8" s="37"/>
      <c r="AV8" s="37"/>
      <c r="AW8" s="37"/>
      <c r="AX8" s="37"/>
      <c r="AY8" s="37"/>
      <c r="AZ8" s="37"/>
      <c r="BA8" s="37"/>
      <c r="BB8" s="37">
        <f>データ!U6</f>
        <v>869.9</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t="str">
        <f>データ!O6</f>
        <v>該当数値なし</v>
      </c>
      <c r="J10" s="37"/>
      <c r="K10" s="37"/>
      <c r="L10" s="37"/>
      <c r="M10" s="37"/>
      <c r="N10" s="37"/>
      <c r="O10" s="37"/>
      <c r="P10" s="37">
        <f>データ!P6</f>
        <v>0.11</v>
      </c>
      <c r="Q10" s="37"/>
      <c r="R10" s="37"/>
      <c r="S10" s="37"/>
      <c r="T10" s="37"/>
      <c r="U10" s="37"/>
      <c r="V10" s="37"/>
      <c r="W10" s="37">
        <f>データ!Q6</f>
        <v>100</v>
      </c>
      <c r="X10" s="37"/>
      <c r="Y10" s="37"/>
      <c r="Z10" s="37"/>
      <c r="AA10" s="37"/>
      <c r="AB10" s="37"/>
      <c r="AC10" s="37"/>
      <c r="AD10" s="36">
        <f>データ!R6</f>
        <v>4200</v>
      </c>
      <c r="AE10" s="36"/>
      <c r="AF10" s="36"/>
      <c r="AG10" s="36"/>
      <c r="AH10" s="36"/>
      <c r="AI10" s="36"/>
      <c r="AJ10" s="36"/>
      <c r="AK10" s="2"/>
      <c r="AL10" s="36">
        <f>データ!V6</f>
        <v>195</v>
      </c>
      <c r="AM10" s="36"/>
      <c r="AN10" s="36"/>
      <c r="AO10" s="36"/>
      <c r="AP10" s="36"/>
      <c r="AQ10" s="36"/>
      <c r="AR10" s="36"/>
      <c r="AS10" s="36"/>
      <c r="AT10" s="37">
        <f>データ!W6</f>
        <v>0.13</v>
      </c>
      <c r="AU10" s="37"/>
      <c r="AV10" s="37"/>
      <c r="AW10" s="37"/>
      <c r="AX10" s="37"/>
      <c r="AY10" s="37"/>
      <c r="AZ10" s="37"/>
      <c r="BA10" s="37"/>
      <c r="BB10" s="37">
        <f>データ!X6</f>
        <v>1500</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118</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116</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117</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【785.10】</v>
      </c>
      <c r="I86" s="12" t="str">
        <f>データ!CA6</f>
        <v>【56.93】</v>
      </c>
      <c r="J86" s="12" t="str">
        <f>データ!CL6</f>
        <v>【271.15】</v>
      </c>
      <c r="K86" s="12" t="str">
        <f>データ!CW6</f>
        <v>【49.87】</v>
      </c>
      <c r="L86" s="12" t="str">
        <f>データ!DH6</f>
        <v>【87.54】</v>
      </c>
      <c r="M86" s="12" t="s">
        <v>43</v>
      </c>
      <c r="N86" s="12" t="s">
        <v>43</v>
      </c>
      <c r="O86" s="12" t="str">
        <f>データ!EO6</f>
        <v>【0.02】</v>
      </c>
    </row>
  </sheetData>
  <sheetProtection algorithmName="SHA-512" hashValue="o1jdtZUD14AadOmsjnRmtJEGhEpMT3bS3Nnawc+NRgkIjIVLKU8jpcHpRU1yQUIDtTM3HRb9gIHO+zfjeS9gfg==" saltValue="4r9AXoe/T12b3SmOVYIEPw=="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2" t="s">
        <v>53</v>
      </c>
      <c r="I3" s="73"/>
      <c r="J3" s="73"/>
      <c r="K3" s="73"/>
      <c r="L3" s="73"/>
      <c r="M3" s="73"/>
      <c r="N3" s="73"/>
      <c r="O3" s="73"/>
      <c r="P3" s="73"/>
      <c r="Q3" s="73"/>
      <c r="R3" s="73"/>
      <c r="S3" s="73"/>
      <c r="T3" s="73"/>
      <c r="U3" s="73"/>
      <c r="V3" s="73"/>
      <c r="W3" s="73"/>
      <c r="X3" s="74"/>
      <c r="Y3" s="78" t="s">
        <v>54</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55</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56</v>
      </c>
      <c r="B4" s="16"/>
      <c r="C4" s="16"/>
      <c r="D4" s="16"/>
      <c r="E4" s="16"/>
      <c r="F4" s="16"/>
      <c r="G4" s="16"/>
      <c r="H4" s="75"/>
      <c r="I4" s="76"/>
      <c r="J4" s="76"/>
      <c r="K4" s="76"/>
      <c r="L4" s="76"/>
      <c r="M4" s="76"/>
      <c r="N4" s="76"/>
      <c r="O4" s="76"/>
      <c r="P4" s="76"/>
      <c r="Q4" s="76"/>
      <c r="R4" s="76"/>
      <c r="S4" s="76"/>
      <c r="T4" s="76"/>
      <c r="U4" s="76"/>
      <c r="V4" s="76"/>
      <c r="W4" s="76"/>
      <c r="X4" s="77"/>
      <c r="Y4" s="71" t="s">
        <v>57</v>
      </c>
      <c r="Z4" s="71"/>
      <c r="AA4" s="71"/>
      <c r="AB4" s="71"/>
      <c r="AC4" s="71"/>
      <c r="AD4" s="71"/>
      <c r="AE4" s="71"/>
      <c r="AF4" s="71"/>
      <c r="AG4" s="71"/>
      <c r="AH4" s="71"/>
      <c r="AI4" s="71"/>
      <c r="AJ4" s="71" t="s">
        <v>58</v>
      </c>
      <c r="AK4" s="71"/>
      <c r="AL4" s="71"/>
      <c r="AM4" s="71"/>
      <c r="AN4" s="71"/>
      <c r="AO4" s="71"/>
      <c r="AP4" s="71"/>
      <c r="AQ4" s="71"/>
      <c r="AR4" s="71"/>
      <c r="AS4" s="71"/>
      <c r="AT4" s="71"/>
      <c r="AU4" s="71" t="s">
        <v>59</v>
      </c>
      <c r="AV4" s="71"/>
      <c r="AW4" s="71"/>
      <c r="AX4" s="71"/>
      <c r="AY4" s="71"/>
      <c r="AZ4" s="71"/>
      <c r="BA4" s="71"/>
      <c r="BB4" s="71"/>
      <c r="BC4" s="71"/>
      <c r="BD4" s="71"/>
      <c r="BE4" s="71"/>
      <c r="BF4" s="71" t="s">
        <v>60</v>
      </c>
      <c r="BG4" s="71"/>
      <c r="BH4" s="71"/>
      <c r="BI4" s="71"/>
      <c r="BJ4" s="71"/>
      <c r="BK4" s="71"/>
      <c r="BL4" s="71"/>
      <c r="BM4" s="71"/>
      <c r="BN4" s="71"/>
      <c r="BO4" s="71"/>
      <c r="BP4" s="71"/>
      <c r="BQ4" s="71" t="s">
        <v>61</v>
      </c>
      <c r="BR4" s="71"/>
      <c r="BS4" s="71"/>
      <c r="BT4" s="71"/>
      <c r="BU4" s="71"/>
      <c r="BV4" s="71"/>
      <c r="BW4" s="71"/>
      <c r="BX4" s="71"/>
      <c r="BY4" s="71"/>
      <c r="BZ4" s="71"/>
      <c r="CA4" s="71"/>
      <c r="CB4" s="71" t="s">
        <v>62</v>
      </c>
      <c r="CC4" s="71"/>
      <c r="CD4" s="71"/>
      <c r="CE4" s="71"/>
      <c r="CF4" s="71"/>
      <c r="CG4" s="71"/>
      <c r="CH4" s="71"/>
      <c r="CI4" s="71"/>
      <c r="CJ4" s="71"/>
      <c r="CK4" s="71"/>
      <c r="CL4" s="71"/>
      <c r="CM4" s="71" t="s">
        <v>63</v>
      </c>
      <c r="CN4" s="71"/>
      <c r="CO4" s="71"/>
      <c r="CP4" s="71"/>
      <c r="CQ4" s="71"/>
      <c r="CR4" s="71"/>
      <c r="CS4" s="71"/>
      <c r="CT4" s="71"/>
      <c r="CU4" s="71"/>
      <c r="CV4" s="71"/>
      <c r="CW4" s="71"/>
      <c r="CX4" s="71" t="s">
        <v>64</v>
      </c>
      <c r="CY4" s="71"/>
      <c r="CZ4" s="71"/>
      <c r="DA4" s="71"/>
      <c r="DB4" s="71"/>
      <c r="DC4" s="71"/>
      <c r="DD4" s="71"/>
      <c r="DE4" s="71"/>
      <c r="DF4" s="71"/>
      <c r="DG4" s="71"/>
      <c r="DH4" s="71"/>
      <c r="DI4" s="71" t="s">
        <v>65</v>
      </c>
      <c r="DJ4" s="71"/>
      <c r="DK4" s="71"/>
      <c r="DL4" s="71"/>
      <c r="DM4" s="71"/>
      <c r="DN4" s="71"/>
      <c r="DO4" s="71"/>
      <c r="DP4" s="71"/>
      <c r="DQ4" s="71"/>
      <c r="DR4" s="71"/>
      <c r="DS4" s="71"/>
      <c r="DT4" s="71" t="s">
        <v>66</v>
      </c>
      <c r="DU4" s="71"/>
      <c r="DV4" s="71"/>
      <c r="DW4" s="71"/>
      <c r="DX4" s="71"/>
      <c r="DY4" s="71"/>
      <c r="DZ4" s="71"/>
      <c r="EA4" s="71"/>
      <c r="EB4" s="71"/>
      <c r="EC4" s="71"/>
      <c r="ED4" s="71"/>
      <c r="EE4" s="71" t="s">
        <v>67</v>
      </c>
      <c r="EF4" s="71"/>
      <c r="EG4" s="71"/>
      <c r="EH4" s="71"/>
      <c r="EI4" s="71"/>
      <c r="EJ4" s="71"/>
      <c r="EK4" s="71"/>
      <c r="EL4" s="71"/>
      <c r="EM4" s="71"/>
      <c r="EN4" s="71"/>
      <c r="EO4" s="71"/>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2023</v>
      </c>
      <c r="C6" s="19">
        <f t="shared" ref="C6:X6" si="3">C7</f>
        <v>192015</v>
      </c>
      <c r="D6" s="19">
        <f t="shared" si="3"/>
        <v>47</v>
      </c>
      <c r="E6" s="19">
        <f t="shared" si="3"/>
        <v>17</v>
      </c>
      <c r="F6" s="19">
        <f t="shared" si="3"/>
        <v>5</v>
      </c>
      <c r="G6" s="19">
        <f t="shared" si="3"/>
        <v>0</v>
      </c>
      <c r="H6" s="19" t="str">
        <f t="shared" si="3"/>
        <v>山梨県　甲府市</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0.11</v>
      </c>
      <c r="Q6" s="20">
        <f t="shared" si="3"/>
        <v>100</v>
      </c>
      <c r="R6" s="20">
        <f t="shared" si="3"/>
        <v>4200</v>
      </c>
      <c r="S6" s="20">
        <f t="shared" si="3"/>
        <v>184827</v>
      </c>
      <c r="T6" s="20">
        <f t="shared" si="3"/>
        <v>212.47</v>
      </c>
      <c r="U6" s="20">
        <f t="shared" si="3"/>
        <v>869.9</v>
      </c>
      <c r="V6" s="20">
        <f t="shared" si="3"/>
        <v>195</v>
      </c>
      <c r="W6" s="20">
        <f t="shared" si="3"/>
        <v>0.13</v>
      </c>
      <c r="X6" s="20">
        <f t="shared" si="3"/>
        <v>1500</v>
      </c>
      <c r="Y6" s="21">
        <f>IF(Y7="",NA(),Y7)</f>
        <v>86.46</v>
      </c>
      <c r="Z6" s="21">
        <f t="shared" ref="Z6:AH6" si="4">IF(Z7="",NA(),Z7)</f>
        <v>86.82</v>
      </c>
      <c r="AA6" s="21">
        <f t="shared" si="4"/>
        <v>94.2</v>
      </c>
      <c r="AB6" s="21">
        <f t="shared" si="4"/>
        <v>93.42</v>
      </c>
      <c r="AC6" s="21">
        <f t="shared" si="4"/>
        <v>71.790000000000006</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429.53</v>
      </c>
      <c r="BG6" s="21">
        <f t="shared" ref="BG6:BO6" si="7">IF(BG7="",NA(),BG7)</f>
        <v>101.1</v>
      </c>
      <c r="BH6" s="21">
        <f t="shared" si="7"/>
        <v>233.39</v>
      </c>
      <c r="BI6" s="21">
        <f t="shared" si="7"/>
        <v>436.51</v>
      </c>
      <c r="BJ6" s="21">
        <f t="shared" si="7"/>
        <v>65.349999999999994</v>
      </c>
      <c r="BK6" s="21">
        <f t="shared" si="7"/>
        <v>826.83</v>
      </c>
      <c r="BL6" s="21">
        <f t="shared" si="7"/>
        <v>867.83</v>
      </c>
      <c r="BM6" s="21">
        <f t="shared" si="7"/>
        <v>791.76</v>
      </c>
      <c r="BN6" s="21">
        <f t="shared" si="7"/>
        <v>900.82</v>
      </c>
      <c r="BO6" s="21">
        <f t="shared" si="7"/>
        <v>839.21</v>
      </c>
      <c r="BP6" s="20" t="str">
        <f>IF(BP7="","",IF(BP7="-","【-】","【"&amp;SUBSTITUTE(TEXT(BP7,"#,##0.00"),"-","△")&amp;"】"))</f>
        <v>【785.10】</v>
      </c>
      <c r="BQ6" s="21">
        <f>IF(BQ7="",NA(),BQ7)</f>
        <v>31.95</v>
      </c>
      <c r="BR6" s="21">
        <f t="shared" ref="BR6:BZ6" si="8">IF(BR7="",NA(),BR7)</f>
        <v>39.22</v>
      </c>
      <c r="BS6" s="21">
        <f t="shared" si="8"/>
        <v>54.66</v>
      </c>
      <c r="BT6" s="21">
        <f t="shared" si="8"/>
        <v>52.64</v>
      </c>
      <c r="BU6" s="21">
        <f t="shared" si="8"/>
        <v>36.119999999999997</v>
      </c>
      <c r="BV6" s="21">
        <f t="shared" si="8"/>
        <v>57.31</v>
      </c>
      <c r="BW6" s="21">
        <f t="shared" si="8"/>
        <v>57.08</v>
      </c>
      <c r="BX6" s="21">
        <f t="shared" si="8"/>
        <v>56.26</v>
      </c>
      <c r="BY6" s="21">
        <f t="shared" si="8"/>
        <v>52.94</v>
      </c>
      <c r="BZ6" s="21">
        <f t="shared" si="8"/>
        <v>52.05</v>
      </c>
      <c r="CA6" s="20" t="str">
        <f>IF(CA7="","",IF(CA7="-","【-】","【"&amp;SUBSTITUTE(TEXT(CA7,"#,##0.00"),"-","△")&amp;"】"))</f>
        <v>【56.93】</v>
      </c>
      <c r="CB6" s="21">
        <f>IF(CB7="",NA(),CB7)</f>
        <v>291.20999999999998</v>
      </c>
      <c r="CC6" s="21">
        <f t="shared" ref="CC6:CK6" si="9">IF(CC7="",NA(),CC7)</f>
        <v>258.04000000000002</v>
      </c>
      <c r="CD6" s="21">
        <f t="shared" si="9"/>
        <v>204.65</v>
      </c>
      <c r="CE6" s="21">
        <f t="shared" si="9"/>
        <v>208.16</v>
      </c>
      <c r="CF6" s="21">
        <f t="shared" si="9"/>
        <v>323.48</v>
      </c>
      <c r="CG6" s="21">
        <f t="shared" si="9"/>
        <v>273.52</v>
      </c>
      <c r="CH6" s="21">
        <f t="shared" si="9"/>
        <v>274.99</v>
      </c>
      <c r="CI6" s="21">
        <f t="shared" si="9"/>
        <v>282.08999999999997</v>
      </c>
      <c r="CJ6" s="21">
        <f t="shared" si="9"/>
        <v>303.27999999999997</v>
      </c>
      <c r="CK6" s="21">
        <f t="shared" si="9"/>
        <v>301.86</v>
      </c>
      <c r="CL6" s="20" t="str">
        <f>IF(CL7="","",IF(CL7="-","【-】","【"&amp;SUBSTITUTE(TEXT(CL7,"#,##0.00"),"-","△")&amp;"】"))</f>
        <v>【271.15】</v>
      </c>
      <c r="CM6" s="21">
        <f>IF(CM7="",NA(),CM7)</f>
        <v>23.47</v>
      </c>
      <c r="CN6" s="21">
        <f t="shared" ref="CN6:CV6" si="10">IF(CN7="",NA(),CN7)</f>
        <v>22.05</v>
      </c>
      <c r="CO6" s="21">
        <f t="shared" si="10"/>
        <v>19.489999999999998</v>
      </c>
      <c r="CP6" s="21">
        <f t="shared" si="10"/>
        <v>19.350000000000001</v>
      </c>
      <c r="CQ6" s="21">
        <f t="shared" si="10"/>
        <v>18.21</v>
      </c>
      <c r="CR6" s="21">
        <f t="shared" si="10"/>
        <v>50.14</v>
      </c>
      <c r="CS6" s="21">
        <f t="shared" si="10"/>
        <v>54.83</v>
      </c>
      <c r="CT6" s="21">
        <f t="shared" si="10"/>
        <v>66.53</v>
      </c>
      <c r="CU6" s="21">
        <f t="shared" si="10"/>
        <v>52.35</v>
      </c>
      <c r="CV6" s="21">
        <f t="shared" si="10"/>
        <v>46.25</v>
      </c>
      <c r="CW6" s="20" t="str">
        <f>IF(CW7="","",IF(CW7="-","【-】","【"&amp;SUBSTITUTE(TEXT(CW7,"#,##0.00"),"-","△")&amp;"】"))</f>
        <v>【49.87】</v>
      </c>
      <c r="CX6" s="21">
        <f>IF(CX7="",NA(),CX7)</f>
        <v>91.06</v>
      </c>
      <c r="CY6" s="21">
        <f t="shared" ref="CY6:DG6" si="11">IF(CY7="",NA(),CY7)</f>
        <v>90.63</v>
      </c>
      <c r="CZ6" s="21">
        <f t="shared" si="11"/>
        <v>94.47</v>
      </c>
      <c r="DA6" s="21">
        <f t="shared" si="11"/>
        <v>96.46</v>
      </c>
      <c r="DB6" s="21">
        <f t="shared" si="11"/>
        <v>94.87</v>
      </c>
      <c r="DC6" s="21">
        <f t="shared" si="11"/>
        <v>84.98</v>
      </c>
      <c r="DD6" s="21">
        <f t="shared" si="11"/>
        <v>84.7</v>
      </c>
      <c r="DE6" s="21">
        <f t="shared" si="11"/>
        <v>84.67</v>
      </c>
      <c r="DF6" s="21">
        <f t="shared" si="11"/>
        <v>84.39</v>
      </c>
      <c r="DG6" s="21">
        <f t="shared" si="11"/>
        <v>83.96</v>
      </c>
      <c r="DH6" s="20" t="str">
        <f>IF(DH7="","",IF(DH7="-","【-】","【"&amp;SUBSTITUTE(TEXT(DH7,"#,##0.00"),"-","△")&amp;"】"))</f>
        <v>【87.54】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0.02</v>
      </c>
      <c r="EK6" s="21">
        <f t="shared" si="14"/>
        <v>0.25</v>
      </c>
      <c r="EL6" s="21">
        <f t="shared" si="14"/>
        <v>0.05</v>
      </c>
      <c r="EM6" s="21">
        <f t="shared" si="14"/>
        <v>0.03</v>
      </c>
      <c r="EN6" s="21">
        <f t="shared" si="14"/>
        <v>0.03</v>
      </c>
      <c r="EO6" s="20" t="str">
        <f>IF(EO7="","",IF(EO7="-","【-】","【"&amp;SUBSTITUTE(TEXT(EO7,"#,##0.00"),"-","△")&amp;"】"))</f>
        <v>【0.02】</v>
      </c>
    </row>
    <row r="7" spans="1:145" s="22" customFormat="1" x14ac:dyDescent="0.15">
      <c r="A7" s="14"/>
      <c r="B7" s="23">
        <v>2023</v>
      </c>
      <c r="C7" s="23">
        <v>192015</v>
      </c>
      <c r="D7" s="23">
        <v>47</v>
      </c>
      <c r="E7" s="23">
        <v>17</v>
      </c>
      <c r="F7" s="23">
        <v>5</v>
      </c>
      <c r="G7" s="23">
        <v>0</v>
      </c>
      <c r="H7" s="23" t="s">
        <v>97</v>
      </c>
      <c r="I7" s="23" t="s">
        <v>98</v>
      </c>
      <c r="J7" s="23" t="s">
        <v>99</v>
      </c>
      <c r="K7" s="23" t="s">
        <v>100</v>
      </c>
      <c r="L7" s="23" t="s">
        <v>101</v>
      </c>
      <c r="M7" s="23" t="s">
        <v>102</v>
      </c>
      <c r="N7" s="24" t="s">
        <v>103</v>
      </c>
      <c r="O7" s="24" t="s">
        <v>104</v>
      </c>
      <c r="P7" s="24">
        <v>0.11</v>
      </c>
      <c r="Q7" s="24">
        <v>100</v>
      </c>
      <c r="R7" s="24">
        <v>4200</v>
      </c>
      <c r="S7" s="24">
        <v>184827</v>
      </c>
      <c r="T7" s="24">
        <v>212.47</v>
      </c>
      <c r="U7" s="24">
        <v>869.9</v>
      </c>
      <c r="V7" s="24">
        <v>195</v>
      </c>
      <c r="W7" s="24">
        <v>0.13</v>
      </c>
      <c r="X7" s="24">
        <v>1500</v>
      </c>
      <c r="Y7" s="24">
        <v>86.46</v>
      </c>
      <c r="Z7" s="24">
        <v>86.82</v>
      </c>
      <c r="AA7" s="24">
        <v>94.2</v>
      </c>
      <c r="AB7" s="24">
        <v>93.42</v>
      </c>
      <c r="AC7" s="24">
        <v>71.790000000000006</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429.53</v>
      </c>
      <c r="BG7" s="24">
        <v>101.1</v>
      </c>
      <c r="BH7" s="24">
        <v>233.39</v>
      </c>
      <c r="BI7" s="24">
        <v>436.51</v>
      </c>
      <c r="BJ7" s="24">
        <v>65.349999999999994</v>
      </c>
      <c r="BK7" s="24">
        <v>826.83</v>
      </c>
      <c r="BL7" s="24">
        <v>867.83</v>
      </c>
      <c r="BM7" s="24">
        <v>791.76</v>
      </c>
      <c r="BN7" s="24">
        <v>900.82</v>
      </c>
      <c r="BO7" s="24">
        <v>839.21</v>
      </c>
      <c r="BP7" s="24">
        <v>785.1</v>
      </c>
      <c r="BQ7" s="24">
        <v>31.95</v>
      </c>
      <c r="BR7" s="24">
        <v>39.22</v>
      </c>
      <c r="BS7" s="24">
        <v>54.66</v>
      </c>
      <c r="BT7" s="24">
        <v>52.64</v>
      </c>
      <c r="BU7" s="24">
        <v>36.119999999999997</v>
      </c>
      <c r="BV7" s="24">
        <v>57.31</v>
      </c>
      <c r="BW7" s="24">
        <v>57.08</v>
      </c>
      <c r="BX7" s="24">
        <v>56.26</v>
      </c>
      <c r="BY7" s="24">
        <v>52.94</v>
      </c>
      <c r="BZ7" s="24">
        <v>52.05</v>
      </c>
      <c r="CA7" s="24">
        <v>56.93</v>
      </c>
      <c r="CB7" s="24">
        <v>291.20999999999998</v>
      </c>
      <c r="CC7" s="24">
        <v>258.04000000000002</v>
      </c>
      <c r="CD7" s="24">
        <v>204.65</v>
      </c>
      <c r="CE7" s="24">
        <v>208.16</v>
      </c>
      <c r="CF7" s="24">
        <v>323.48</v>
      </c>
      <c r="CG7" s="24">
        <v>273.52</v>
      </c>
      <c r="CH7" s="24">
        <v>274.99</v>
      </c>
      <c r="CI7" s="24">
        <v>282.08999999999997</v>
      </c>
      <c r="CJ7" s="24">
        <v>303.27999999999997</v>
      </c>
      <c r="CK7" s="24">
        <v>301.86</v>
      </c>
      <c r="CL7" s="24">
        <v>271.14999999999998</v>
      </c>
      <c r="CM7" s="24">
        <v>23.47</v>
      </c>
      <c r="CN7" s="24">
        <v>22.05</v>
      </c>
      <c r="CO7" s="24">
        <v>19.489999999999998</v>
      </c>
      <c r="CP7" s="24">
        <v>19.350000000000001</v>
      </c>
      <c r="CQ7" s="24">
        <v>18.21</v>
      </c>
      <c r="CR7" s="24">
        <v>50.14</v>
      </c>
      <c r="CS7" s="24">
        <v>54.83</v>
      </c>
      <c r="CT7" s="24">
        <v>66.53</v>
      </c>
      <c r="CU7" s="24">
        <v>52.35</v>
      </c>
      <c r="CV7" s="24">
        <v>46.25</v>
      </c>
      <c r="CW7" s="24">
        <v>49.87</v>
      </c>
      <c r="CX7" s="24">
        <v>91.06</v>
      </c>
      <c r="CY7" s="24">
        <v>90.63</v>
      </c>
      <c r="CZ7" s="24">
        <v>94.47</v>
      </c>
      <c r="DA7" s="24">
        <v>96.46</v>
      </c>
      <c r="DB7" s="24">
        <v>94.87</v>
      </c>
      <c r="DC7" s="24">
        <v>84.98</v>
      </c>
      <c r="DD7" s="24">
        <v>84.7</v>
      </c>
      <c r="DE7" s="24">
        <v>84.67</v>
      </c>
      <c r="DF7" s="24">
        <v>84.39</v>
      </c>
      <c r="DG7" s="24">
        <v>83.96</v>
      </c>
      <c r="DH7" s="24">
        <v>87.54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0.02</v>
      </c>
      <c r="EK7" s="24">
        <v>0.25</v>
      </c>
      <c r="EL7" s="24">
        <v>0.05</v>
      </c>
      <c r="EM7" s="24">
        <v>0.03</v>
      </c>
      <c r="EN7" s="24">
        <v>0.03</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110</v>
      </c>
    </row>
    <row r="12" spans="1:145" x14ac:dyDescent="0.15">
      <c r="B12">
        <v>1</v>
      </c>
      <c r="C12">
        <v>1</v>
      </c>
      <c r="D12">
        <v>2</v>
      </c>
      <c r="E12">
        <v>3</v>
      </c>
      <c r="F12">
        <v>4</v>
      </c>
      <c r="G12" t="s">
        <v>111</v>
      </c>
    </row>
    <row r="13" spans="1:145" x14ac:dyDescent="0.15">
      <c r="B13" t="s">
        <v>112</v>
      </c>
      <c r="C13" t="s">
        <v>113</v>
      </c>
      <c r="D13" t="s">
        <v>114</v>
      </c>
      <c r="E13" t="s">
        <v>113</v>
      </c>
      <c r="F13" t="s">
        <v>113</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YJ794</cp:lastModifiedBy>
  <dcterms:created xsi:type="dcterms:W3CDTF">2025-01-24T07:34:37Z</dcterms:created>
  <dcterms:modified xsi:type="dcterms:W3CDTF">2025-02-03T07:27:53Z</dcterms:modified>
  <cp:category/>
</cp:coreProperties>
</file>