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<sst xmlns="http://schemas.openxmlformats.org/spreadsheetml/2006/main" count="62" uniqueCount="55">
  <si>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医師</t>
  </si>
  <si>
    <t>歯科医師</t>
  </si>
  <si>
    <t>薬剤師</t>
  </si>
  <si>
    <t>総数</t>
  </si>
  <si>
    <t>病院</t>
  </si>
  <si>
    <t>診療所</t>
  </si>
  <si>
    <t>その他</t>
  </si>
  <si>
    <t>無職</t>
  </si>
  <si>
    <t>薬局</t>
  </si>
  <si>
    <t>富士吉田市</t>
  </si>
  <si>
    <t>都留市</t>
  </si>
  <si>
    <t>山梨市</t>
  </si>
  <si>
    <t>大月市</t>
  </si>
  <si>
    <t>韮崎市</t>
  </si>
  <si>
    <t>西八代郡</t>
  </si>
  <si>
    <t>早川町</t>
  </si>
  <si>
    <t>身延町</t>
  </si>
  <si>
    <t>南部町</t>
  </si>
  <si>
    <t>中巨摩郡</t>
  </si>
  <si>
    <t>昭和町</t>
  </si>
  <si>
    <t>南都留郡</t>
  </si>
  <si>
    <t>道志村</t>
  </si>
  <si>
    <t>西桂町</t>
  </si>
  <si>
    <t>忍野村</t>
  </si>
  <si>
    <t>山中湖村</t>
  </si>
  <si>
    <t>鳴沢村</t>
  </si>
  <si>
    <t>北都留郡</t>
  </si>
  <si>
    <t>小菅村</t>
  </si>
  <si>
    <t>丹波山村</t>
  </si>
  <si>
    <t>総数</t>
  </si>
  <si>
    <t>市部計</t>
  </si>
  <si>
    <t>郡部計</t>
  </si>
  <si>
    <t>甲府市</t>
  </si>
  <si>
    <t>南アルプス市</t>
  </si>
  <si>
    <t>北杜市</t>
  </si>
  <si>
    <t>甲斐市</t>
  </si>
  <si>
    <t>笛吹市</t>
  </si>
  <si>
    <t>南巨摩郡</t>
  </si>
  <si>
    <t>富士河口湖町</t>
  </si>
  <si>
    <t>その他</t>
  </si>
  <si>
    <t>第６０表　医師・歯科医師・薬剤師数，就業場所別</t>
  </si>
  <si>
    <t>病院
診療所</t>
  </si>
  <si>
    <t>医薬品
関連企業</t>
  </si>
  <si>
    <t>上野原市</t>
  </si>
  <si>
    <t>甲州市</t>
  </si>
  <si>
    <t>市川三郷町</t>
  </si>
  <si>
    <t>中央市</t>
  </si>
  <si>
    <t>峡東</t>
  </si>
  <si>
    <t>峡南</t>
  </si>
  <si>
    <t>富士・東部</t>
  </si>
  <si>
    <t>中北</t>
  </si>
  <si>
    <t>富士川町</t>
  </si>
  <si>
    <t>衛生行政
保健
衛生業務
教育研究</t>
  </si>
  <si>
    <t>厚生労働省政策統括官付参事官付保健統計室「医師・歯科医師・薬剤師統計」</t>
  </si>
  <si>
    <t>－ 市町村、二次医療圏別 －　（令和4年12月31日現在）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</si>
</sst>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43">
    <font>
      <sz val="11"/>
      <name val="ＭＳ Ｐゴシック"/>
      <family val="3"/>
    </font>
    <font>
      <b/>
      <sz val="10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Times New Roman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176" fontId="2" fillId="0" borderId="0">
      <alignment vertical="center" wrapText="1"/>
      <protection/>
    </xf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176" fontId="5" fillId="0" borderId="0" xfId="60" applyFont="1">
      <alignment vertical="center" wrapText="1"/>
      <protection/>
    </xf>
    <xf numFmtId="176" fontId="5" fillId="0" borderId="10" xfId="60" applyFont="1" applyBorder="1" applyAlignment="1" quotePrefix="1">
      <alignment horizontal="centerContinuous" vertical="center"/>
      <protection/>
    </xf>
    <xf numFmtId="176" fontId="5" fillId="0" borderId="0" xfId="60" applyFont="1" applyAlignment="1">
      <alignment horizontal="centerContinuous" vertical="center" wrapText="1"/>
      <protection/>
    </xf>
    <xf numFmtId="176" fontId="5" fillId="0" borderId="0" xfId="60" applyFont="1" applyBorder="1" applyAlignment="1">
      <alignment horizontal="distributed" vertical="center" wrapText="1"/>
      <protection/>
    </xf>
    <xf numFmtId="176" fontId="5" fillId="0" borderId="11" xfId="60" applyFont="1" applyBorder="1" applyAlignment="1">
      <alignment horizontal="distributed" vertical="center" wrapText="1"/>
      <protection/>
    </xf>
    <xf numFmtId="176" fontId="5" fillId="0" borderId="12" xfId="60" applyFont="1" applyBorder="1" applyAlignment="1">
      <alignment horizontal="centerContinuous" vertical="center" wrapText="1"/>
      <protection/>
    </xf>
    <xf numFmtId="176" fontId="5" fillId="0" borderId="13" xfId="60" applyFont="1" applyBorder="1" applyAlignment="1">
      <alignment horizontal="centerContinuous" vertical="center" wrapText="1"/>
      <protection/>
    </xf>
    <xf numFmtId="176" fontId="5" fillId="0" borderId="14" xfId="60" applyFont="1" applyBorder="1" applyAlignment="1">
      <alignment horizontal="centerContinuous" vertical="center" wrapText="1"/>
      <protection/>
    </xf>
    <xf numFmtId="176" fontId="5" fillId="0" borderId="0" xfId="60" applyFont="1" applyBorder="1">
      <alignment vertical="center" wrapText="1"/>
      <protection/>
    </xf>
    <xf numFmtId="176" fontId="5" fillId="0" borderId="15" xfId="60" applyFont="1" applyBorder="1" applyAlignment="1">
      <alignment horizontal="distributed" vertical="center" wrapText="1"/>
      <protection/>
    </xf>
    <xf numFmtId="41" fontId="5" fillId="0" borderId="16" xfId="60" applyNumberFormat="1" applyFont="1" applyBorder="1" applyAlignment="1">
      <alignment horizontal="right" vertical="center"/>
      <protection/>
    </xf>
    <xf numFmtId="41" fontId="5" fillId="0" borderId="0" xfId="60" applyNumberFormat="1" applyFont="1" applyBorder="1" applyAlignment="1">
      <alignment horizontal="right" vertical="center"/>
      <protection/>
    </xf>
    <xf numFmtId="176" fontId="5" fillId="0" borderId="0" xfId="60" applyFont="1" applyAlignment="1">
      <alignment horizontal="distributed" vertical="center" wrapText="1"/>
      <protection/>
    </xf>
    <xf numFmtId="176" fontId="5" fillId="0" borderId="16" xfId="60" applyFont="1" applyBorder="1" applyAlignment="1">
      <alignment vertical="center"/>
      <protection/>
    </xf>
    <xf numFmtId="176" fontId="5" fillId="0" borderId="0" xfId="60" applyFont="1" applyAlignment="1">
      <alignment vertical="center"/>
      <protection/>
    </xf>
    <xf numFmtId="176" fontId="5" fillId="0" borderId="10" xfId="60" applyFont="1" applyBorder="1" applyAlignment="1">
      <alignment horizontal="distributed" vertical="center" wrapText="1"/>
      <protection/>
    </xf>
    <xf numFmtId="176" fontId="5" fillId="0" borderId="16" xfId="60" applyFont="1" applyBorder="1" applyAlignment="1">
      <alignment horizontal="distributed" vertical="center" wrapText="1"/>
      <protection/>
    </xf>
    <xf numFmtId="176" fontId="1" fillId="0" borderId="0" xfId="60" applyFont="1" applyBorder="1" applyAlignment="1">
      <alignment horizontal="left" vertical="center"/>
      <protection/>
    </xf>
    <xf numFmtId="176" fontId="5" fillId="0" borderId="12" xfId="60" applyFont="1" applyBorder="1" applyAlignment="1">
      <alignment horizontal="center" vertical="center" wrapText="1"/>
      <protection/>
    </xf>
    <xf numFmtId="176" fontId="5" fillId="0" borderId="13" xfId="60" applyFont="1" applyBorder="1" applyAlignment="1">
      <alignment horizontal="center" vertical="center" wrapText="1"/>
      <protection/>
    </xf>
    <xf numFmtId="176" fontId="5" fillId="0" borderId="10" xfId="60" applyFont="1" applyBorder="1" applyAlignment="1" quotePrefix="1">
      <alignment horizontal="right" vertical="center"/>
      <protection/>
    </xf>
    <xf numFmtId="177" fontId="2" fillId="0" borderId="0" xfId="60" applyNumberFormat="1" applyFont="1" applyBorder="1" applyAlignment="1">
      <alignment vertical="center"/>
      <protection/>
    </xf>
    <xf numFmtId="176" fontId="5" fillId="0" borderId="16" xfId="60" applyFont="1" applyBorder="1">
      <alignment vertical="center" wrapText="1"/>
      <protection/>
    </xf>
    <xf numFmtId="176" fontId="5" fillId="0" borderId="16" xfId="60" applyFont="1" applyBorder="1" applyAlignment="1">
      <alignment vertical="center" wrapText="1"/>
      <protection/>
    </xf>
    <xf numFmtId="176" fontId="5" fillId="0" borderId="16" xfId="60" applyFont="1" applyBorder="1" applyAlignment="1">
      <alignment horizontal="right" vertical="center"/>
      <protection/>
    </xf>
    <xf numFmtId="176" fontId="7" fillId="0" borderId="0" xfId="60" applyFont="1" applyAlignment="1">
      <alignment horizontal="left" vertical="center"/>
      <protection/>
    </xf>
    <xf numFmtId="176" fontId="5" fillId="0" borderId="14" xfId="60" applyFont="1" applyFill="1" applyBorder="1" applyAlignment="1">
      <alignment horizontal="center" vertical="center" wrapText="1"/>
      <protection/>
    </xf>
    <xf numFmtId="176" fontId="5" fillId="0" borderId="13" xfId="60" applyFont="1" applyFill="1" applyBorder="1" applyAlignment="1">
      <alignment horizontal="center" vertical="center" wrapText="1"/>
      <protection/>
    </xf>
    <xf numFmtId="176" fontId="6" fillId="0" borderId="13" xfId="60" applyFont="1" applyFill="1" applyBorder="1" applyAlignment="1">
      <alignment horizontal="center" vertical="center" wrapText="1"/>
      <protection/>
    </xf>
    <xf numFmtId="176" fontId="5" fillId="0" borderId="0" xfId="60" applyFont="1" applyFill="1">
      <alignment vertical="center" wrapText="1"/>
      <protection/>
    </xf>
    <xf numFmtId="176" fontId="5" fillId="0" borderId="12" xfId="60" applyFont="1" applyFill="1" applyBorder="1" applyAlignment="1">
      <alignment horizontal="centerContinuous" vertical="center" wrapText="1"/>
      <protection/>
    </xf>
    <xf numFmtId="176" fontId="5" fillId="0" borderId="13" xfId="60" applyFont="1" applyFill="1" applyBorder="1" applyAlignment="1">
      <alignment horizontal="centerContinuous" vertical="center" wrapText="1"/>
      <protection/>
    </xf>
    <xf numFmtId="176" fontId="5" fillId="0" borderId="12" xfId="60" applyFont="1" applyFill="1" applyBorder="1" applyAlignment="1">
      <alignment horizontal="center" vertical="center" wrapText="1"/>
      <protection/>
    </xf>
    <xf numFmtId="41" fontId="5" fillId="0" borderId="17" xfId="60" applyNumberFormat="1" applyFont="1" applyFill="1" applyBorder="1" applyAlignment="1">
      <alignment horizontal="right" vertical="center"/>
      <protection/>
    </xf>
    <xf numFmtId="41" fontId="5" fillId="0" borderId="16" xfId="60" applyNumberFormat="1" applyFont="1" applyFill="1" applyBorder="1" applyAlignment="1">
      <alignment horizontal="right" vertical="center"/>
      <protection/>
    </xf>
    <xf numFmtId="41" fontId="5" fillId="0" borderId="18" xfId="60" applyNumberFormat="1" applyFont="1" applyFill="1" applyBorder="1" applyAlignment="1">
      <alignment horizontal="right" vertical="center"/>
      <protection/>
    </xf>
    <xf numFmtId="41" fontId="5" fillId="0" borderId="0" xfId="60" applyNumberFormat="1" applyFont="1" applyFill="1" applyBorder="1" applyAlignment="1">
      <alignment horizontal="right" vertical="center"/>
      <protection/>
    </xf>
    <xf numFmtId="176" fontId="5" fillId="0" borderId="18" xfId="60" applyFont="1" applyFill="1" applyBorder="1">
      <alignment vertical="center" wrapText="1"/>
      <protection/>
    </xf>
    <xf numFmtId="176" fontId="5" fillId="0" borderId="0" xfId="60" applyFont="1" applyFill="1" applyBorder="1">
      <alignment vertical="center" wrapText="1"/>
      <protection/>
    </xf>
    <xf numFmtId="176" fontId="5" fillId="0" borderId="16" xfId="60" applyFont="1" applyFill="1" applyBorder="1">
      <alignment vertical="center" wrapText="1"/>
      <protection/>
    </xf>
    <xf numFmtId="177" fontId="2" fillId="0" borderId="0" xfId="60" applyNumberFormat="1" applyFont="1" applyBorder="1" applyAlignment="1">
      <alignment horizontal="distributed" vertical="center" wrapText="1"/>
      <protection/>
    </xf>
    <xf numFmtId="177" fontId="2" fillId="0" borderId="0" xfId="60" applyNumberFormat="1" applyFont="1" applyBorder="1">
      <alignment vertical="center" wrapText="1"/>
      <protection/>
    </xf>
    <xf numFmtId="177" fontId="2" fillId="0" borderId="0" xfId="60" applyNumberFormat="1" applyFont="1" applyBorder="1" applyAlignment="1">
      <alignment horizontal="distributed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2" ySplit="3" topLeftCell="C31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35" sqref="K35"/>
    </sheetView>
  </sheetViews>
  <sheetFormatPr defaultColWidth="9.00390625" defaultRowHeight="13.5"/>
  <cols>
    <col min="1" max="1" width="1.875" style="13" customWidth="1"/>
    <col min="2" max="2" width="11.375" style="13" bestFit="1" customWidth="1"/>
    <col min="3" max="4" width="8.50390625" style="30" customWidth="1"/>
    <col min="5" max="7" width="7.625" style="30" customWidth="1"/>
    <col min="8" max="12" width="7.625" style="1" customWidth="1"/>
    <col min="13" max="13" width="8.625" style="1" customWidth="1"/>
    <col min="14" max="14" width="9.00390625" style="1" customWidth="1"/>
    <col min="15" max="19" width="7.625" style="1" customWidth="1"/>
    <col min="20" max="20" width="7.125" style="1" customWidth="1"/>
    <col min="21" max="16384" width="9.00390625" style="1" customWidth="1"/>
  </cols>
  <sheetData>
    <row r="1" spans="1:20" ht="22.5" customHeight="1">
      <c r="A1" s="26" t="s">
        <v>40</v>
      </c>
      <c r="B1" s="18"/>
      <c r="N1" s="3"/>
      <c r="O1" s="3"/>
      <c r="P1" s="2"/>
      <c r="Q1" s="2"/>
      <c r="R1" s="2"/>
      <c r="S1" s="21" t="s">
        <v>54</v>
      </c>
      <c r="T1" s="4"/>
    </row>
    <row r="2" spans="1:20" ht="17.25" customHeight="1">
      <c r="A2" s="17"/>
      <c r="B2" s="5"/>
      <c r="C2" s="31" t="s">
        <v>0</v>
      </c>
      <c r="D2" s="32"/>
      <c r="E2" s="32"/>
      <c r="F2" s="32"/>
      <c r="G2" s="32"/>
      <c r="H2" s="6" t="s">
        <v>1</v>
      </c>
      <c r="I2" s="7"/>
      <c r="J2" s="7"/>
      <c r="K2" s="7"/>
      <c r="L2" s="7"/>
      <c r="M2" s="7" t="s">
        <v>2</v>
      </c>
      <c r="N2" s="7"/>
      <c r="O2" s="7"/>
      <c r="P2" s="7"/>
      <c r="Q2" s="7"/>
      <c r="R2" s="7"/>
      <c r="S2" s="8"/>
      <c r="T2" s="9"/>
    </row>
    <row r="3" spans="1:20" ht="49.5" customHeight="1">
      <c r="A3" s="16"/>
      <c r="B3" s="10"/>
      <c r="C3" s="33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19" t="s">
        <v>3</v>
      </c>
      <c r="I3" s="20" t="s">
        <v>4</v>
      </c>
      <c r="J3" s="20" t="s">
        <v>5</v>
      </c>
      <c r="K3" s="20" t="s">
        <v>6</v>
      </c>
      <c r="L3" s="20" t="s">
        <v>7</v>
      </c>
      <c r="M3" s="20" t="s">
        <v>3</v>
      </c>
      <c r="N3" s="20" t="s">
        <v>8</v>
      </c>
      <c r="O3" s="20" t="s">
        <v>41</v>
      </c>
      <c r="P3" s="29" t="s">
        <v>52</v>
      </c>
      <c r="Q3" s="28" t="s">
        <v>42</v>
      </c>
      <c r="R3" s="28" t="s">
        <v>39</v>
      </c>
      <c r="S3" s="27" t="s">
        <v>7</v>
      </c>
      <c r="T3" s="9"/>
    </row>
    <row r="4" spans="1:19" ht="12">
      <c r="A4" s="22" t="s">
        <v>29</v>
      </c>
      <c r="B4" s="41"/>
      <c r="C4" s="34">
        <f>SUM(C6:C7)</f>
        <v>2148</v>
      </c>
      <c r="D4" s="35">
        <f aca="true" t="shared" si="0" ref="D4:S4">SUM(D6:D7)</f>
        <v>1428</v>
      </c>
      <c r="E4" s="35">
        <f t="shared" si="0"/>
        <v>640</v>
      </c>
      <c r="F4" s="35">
        <f>C4-D4-E4-G4</f>
        <v>73</v>
      </c>
      <c r="G4" s="35">
        <f t="shared" si="0"/>
        <v>7</v>
      </c>
      <c r="H4" s="11">
        <f t="shared" si="0"/>
        <v>600</v>
      </c>
      <c r="I4" s="11">
        <f t="shared" si="0"/>
        <v>32</v>
      </c>
      <c r="J4" s="11">
        <f t="shared" si="0"/>
        <v>560</v>
      </c>
      <c r="K4" s="11">
        <f t="shared" si="0"/>
        <v>7</v>
      </c>
      <c r="L4" s="11">
        <f t="shared" si="0"/>
        <v>1</v>
      </c>
      <c r="M4" s="11">
        <f t="shared" si="0"/>
        <v>1861</v>
      </c>
      <c r="N4" s="11">
        <f t="shared" si="0"/>
        <v>1184</v>
      </c>
      <c r="O4" s="11">
        <f t="shared" si="0"/>
        <v>375</v>
      </c>
      <c r="P4" s="11">
        <f t="shared" si="0"/>
        <v>80</v>
      </c>
      <c r="Q4" s="11">
        <f t="shared" si="0"/>
        <v>127</v>
      </c>
      <c r="R4" s="11">
        <f>SUM(R6:R7)</f>
        <v>40</v>
      </c>
      <c r="S4" s="11">
        <f t="shared" si="0"/>
        <v>55</v>
      </c>
    </row>
    <row r="5" spans="1:19" ht="12">
      <c r="A5" s="22"/>
      <c r="B5" s="41"/>
      <c r="C5" s="36"/>
      <c r="D5" s="37"/>
      <c r="E5" s="37"/>
      <c r="F5" s="37"/>
      <c r="G5" s="37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2">
      <c r="A6" s="22" t="s">
        <v>30</v>
      </c>
      <c r="B6" s="41"/>
      <c r="C6" s="36">
        <f>SUM(C9:C21)</f>
        <v>1985</v>
      </c>
      <c r="D6" s="37">
        <f aca="true" t="shared" si="1" ref="D6:S6">SUM(D9:D21)</f>
        <v>1356</v>
      </c>
      <c r="E6" s="37">
        <f t="shared" si="1"/>
        <v>558</v>
      </c>
      <c r="F6" s="37">
        <f>C6-D6-E6-G6</f>
        <v>65</v>
      </c>
      <c r="G6" s="37">
        <f t="shared" si="1"/>
        <v>6</v>
      </c>
      <c r="H6" s="12">
        <f t="shared" si="1"/>
        <v>517</v>
      </c>
      <c r="I6" s="12">
        <f t="shared" si="1"/>
        <v>31</v>
      </c>
      <c r="J6" s="12">
        <f t="shared" si="1"/>
        <v>479</v>
      </c>
      <c r="K6" s="12">
        <f t="shared" si="1"/>
        <v>6</v>
      </c>
      <c r="L6" s="12">
        <f t="shared" si="1"/>
        <v>1</v>
      </c>
      <c r="M6" s="12">
        <f t="shared" si="1"/>
        <v>1655</v>
      </c>
      <c r="N6" s="12">
        <f t="shared" si="1"/>
        <v>1049</v>
      </c>
      <c r="O6" s="12">
        <f t="shared" si="1"/>
        <v>345</v>
      </c>
      <c r="P6" s="12">
        <f t="shared" si="1"/>
        <v>77</v>
      </c>
      <c r="Q6" s="12">
        <f t="shared" si="1"/>
        <v>96</v>
      </c>
      <c r="R6" s="12">
        <f t="shared" si="1"/>
        <v>36</v>
      </c>
      <c r="S6" s="12">
        <f t="shared" si="1"/>
        <v>52</v>
      </c>
    </row>
    <row r="7" spans="1:19" ht="12">
      <c r="A7" s="22" t="s">
        <v>31</v>
      </c>
      <c r="B7" s="41"/>
      <c r="C7" s="36">
        <f>SUM(C23,C26,C32,C35,C43)</f>
        <v>163</v>
      </c>
      <c r="D7" s="37">
        <f aca="true" t="shared" si="2" ref="D7:S7">SUM(D23,D26,D32,D35,D43)</f>
        <v>72</v>
      </c>
      <c r="E7" s="37">
        <f t="shared" si="2"/>
        <v>82</v>
      </c>
      <c r="F7" s="37">
        <f>C7-D7-E7-G7</f>
        <v>8</v>
      </c>
      <c r="G7" s="37">
        <f t="shared" si="2"/>
        <v>1</v>
      </c>
      <c r="H7" s="12">
        <f t="shared" si="2"/>
        <v>83</v>
      </c>
      <c r="I7" s="12">
        <f t="shared" si="2"/>
        <v>1</v>
      </c>
      <c r="J7" s="12">
        <f t="shared" si="2"/>
        <v>81</v>
      </c>
      <c r="K7" s="12">
        <f>SUM(K23,K26,K32,K35,K43)</f>
        <v>1</v>
      </c>
      <c r="L7" s="12">
        <f t="shared" si="2"/>
        <v>0</v>
      </c>
      <c r="M7" s="12">
        <f t="shared" si="2"/>
        <v>206</v>
      </c>
      <c r="N7" s="12">
        <f t="shared" si="2"/>
        <v>135</v>
      </c>
      <c r="O7" s="12">
        <f t="shared" si="2"/>
        <v>30</v>
      </c>
      <c r="P7" s="12">
        <f t="shared" si="2"/>
        <v>3</v>
      </c>
      <c r="Q7" s="12">
        <f t="shared" si="2"/>
        <v>31</v>
      </c>
      <c r="R7" s="12">
        <f t="shared" si="2"/>
        <v>4</v>
      </c>
      <c r="S7" s="12">
        <f t="shared" si="2"/>
        <v>3</v>
      </c>
    </row>
    <row r="8" spans="1:19" ht="12">
      <c r="A8" s="22"/>
      <c r="B8" s="41"/>
      <c r="C8" s="36"/>
      <c r="D8" s="37"/>
      <c r="E8" s="37"/>
      <c r="F8" s="37"/>
      <c r="G8" s="37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</row>
    <row r="9" spans="1:19" ht="12">
      <c r="A9" s="22" t="s">
        <v>32</v>
      </c>
      <c r="B9" s="41"/>
      <c r="C9" s="36">
        <v>719</v>
      </c>
      <c r="D9" s="37">
        <v>484</v>
      </c>
      <c r="E9" s="37">
        <v>215</v>
      </c>
      <c r="F9" s="37">
        <f>C9-D9-E9-G9</f>
        <v>19</v>
      </c>
      <c r="G9" s="37">
        <v>1</v>
      </c>
      <c r="H9" s="12">
        <v>196</v>
      </c>
      <c r="I9" s="12">
        <v>10</v>
      </c>
      <c r="J9" s="12">
        <v>183</v>
      </c>
      <c r="K9" s="12">
        <f>H9-I9-J9-L9</f>
        <v>2</v>
      </c>
      <c r="L9" s="12">
        <v>1</v>
      </c>
      <c r="M9" s="12">
        <v>651</v>
      </c>
      <c r="N9" s="12">
        <v>394</v>
      </c>
      <c r="O9" s="12">
        <v>130</v>
      </c>
      <c r="P9" s="12">
        <v>42</v>
      </c>
      <c r="Q9" s="12">
        <v>45</v>
      </c>
      <c r="R9" s="12">
        <f>M9-N9-O9-P9-Q9-S9</f>
        <v>10</v>
      </c>
      <c r="S9" s="12">
        <v>30</v>
      </c>
    </row>
    <row r="10" spans="1:19" ht="12">
      <c r="A10" s="22" t="s">
        <v>9</v>
      </c>
      <c r="B10" s="41"/>
      <c r="C10" s="36">
        <v>106</v>
      </c>
      <c r="D10" s="37">
        <v>49</v>
      </c>
      <c r="E10" s="37">
        <v>53</v>
      </c>
      <c r="F10" s="37">
        <f>C10-D10-E10-G10</f>
        <v>3</v>
      </c>
      <c r="G10" s="37">
        <v>1</v>
      </c>
      <c r="H10" s="12">
        <v>46</v>
      </c>
      <c r="I10" s="12">
        <v>2</v>
      </c>
      <c r="J10" s="12">
        <v>43</v>
      </c>
      <c r="K10" s="12">
        <f aca="true" t="shared" si="3" ref="K10:K21">H10-I10-J10-L10</f>
        <v>1</v>
      </c>
      <c r="L10" s="12">
        <v>0</v>
      </c>
      <c r="M10" s="12">
        <v>115</v>
      </c>
      <c r="N10" s="12">
        <v>74</v>
      </c>
      <c r="O10" s="12">
        <v>18</v>
      </c>
      <c r="P10" s="12">
        <v>17</v>
      </c>
      <c r="Q10" s="12">
        <v>1</v>
      </c>
      <c r="R10" s="12">
        <f aca="true" t="shared" si="4" ref="R10:R21">M10-N10-O10-P10-Q10-S10</f>
        <v>3</v>
      </c>
      <c r="S10" s="12">
        <v>2</v>
      </c>
    </row>
    <row r="11" spans="1:19" ht="12">
      <c r="A11" s="22" t="s">
        <v>10</v>
      </c>
      <c r="B11" s="41"/>
      <c r="C11" s="36">
        <v>43</v>
      </c>
      <c r="D11" s="37">
        <v>29</v>
      </c>
      <c r="E11" s="37">
        <v>10</v>
      </c>
      <c r="F11" s="37">
        <f aca="true" t="shared" si="5" ref="F11:F21">C11-D11-E11-G11</f>
        <v>4</v>
      </c>
      <c r="G11" s="37">
        <v>0</v>
      </c>
      <c r="H11" s="12">
        <v>13</v>
      </c>
      <c r="I11" s="12">
        <v>0</v>
      </c>
      <c r="J11" s="12">
        <v>13</v>
      </c>
      <c r="K11" s="12">
        <f t="shared" si="3"/>
        <v>0</v>
      </c>
      <c r="L11" s="12">
        <v>0</v>
      </c>
      <c r="M11" s="12">
        <v>50</v>
      </c>
      <c r="N11" s="12">
        <v>35</v>
      </c>
      <c r="O11" s="12">
        <v>11</v>
      </c>
      <c r="P11" s="12">
        <v>2</v>
      </c>
      <c r="Q11" s="12">
        <v>1</v>
      </c>
      <c r="R11" s="12">
        <f t="shared" si="4"/>
        <v>0</v>
      </c>
      <c r="S11" s="12">
        <v>1</v>
      </c>
    </row>
    <row r="12" spans="1:19" ht="12">
      <c r="A12" s="22" t="s">
        <v>11</v>
      </c>
      <c r="B12" s="41"/>
      <c r="C12" s="36">
        <v>132</v>
      </c>
      <c r="D12" s="37">
        <v>106</v>
      </c>
      <c r="E12" s="37">
        <v>25</v>
      </c>
      <c r="F12" s="37">
        <f t="shared" si="5"/>
        <v>1</v>
      </c>
      <c r="G12" s="37">
        <v>0</v>
      </c>
      <c r="H12" s="12">
        <v>24</v>
      </c>
      <c r="I12" s="12">
        <v>2</v>
      </c>
      <c r="J12" s="12">
        <v>22</v>
      </c>
      <c r="K12" s="12">
        <f t="shared" si="3"/>
        <v>0</v>
      </c>
      <c r="L12" s="12">
        <v>0</v>
      </c>
      <c r="M12" s="12">
        <v>104</v>
      </c>
      <c r="N12" s="12">
        <v>68</v>
      </c>
      <c r="O12" s="12">
        <v>27</v>
      </c>
      <c r="P12" s="12">
        <v>4</v>
      </c>
      <c r="Q12" s="12">
        <v>0</v>
      </c>
      <c r="R12" s="12">
        <f t="shared" si="4"/>
        <v>1</v>
      </c>
      <c r="S12" s="12">
        <v>4</v>
      </c>
    </row>
    <row r="13" spans="1:19" ht="12">
      <c r="A13" s="22" t="s">
        <v>12</v>
      </c>
      <c r="B13" s="41"/>
      <c r="C13" s="36">
        <v>26</v>
      </c>
      <c r="D13" s="37">
        <v>9</v>
      </c>
      <c r="E13" s="37">
        <v>15</v>
      </c>
      <c r="F13" s="37">
        <f t="shared" si="5"/>
        <v>2</v>
      </c>
      <c r="G13" s="37">
        <v>0</v>
      </c>
      <c r="H13" s="12">
        <v>18</v>
      </c>
      <c r="I13" s="12">
        <v>0</v>
      </c>
      <c r="J13" s="12">
        <v>18</v>
      </c>
      <c r="K13" s="12">
        <f t="shared" si="3"/>
        <v>0</v>
      </c>
      <c r="L13" s="12">
        <v>0</v>
      </c>
      <c r="M13" s="12">
        <v>29</v>
      </c>
      <c r="N13" s="12">
        <v>22</v>
      </c>
      <c r="O13" s="12">
        <v>5</v>
      </c>
      <c r="P13" s="12">
        <v>0</v>
      </c>
      <c r="Q13" s="12">
        <v>0</v>
      </c>
      <c r="R13" s="12">
        <f t="shared" si="4"/>
        <v>0</v>
      </c>
      <c r="S13" s="12">
        <v>2</v>
      </c>
    </row>
    <row r="14" spans="1:19" ht="12">
      <c r="A14" s="22" t="s">
        <v>13</v>
      </c>
      <c r="B14" s="41"/>
      <c r="C14" s="36">
        <v>73</v>
      </c>
      <c r="D14" s="37">
        <v>49</v>
      </c>
      <c r="E14" s="37">
        <v>22</v>
      </c>
      <c r="F14" s="37">
        <f t="shared" si="5"/>
        <v>2</v>
      </c>
      <c r="G14" s="37">
        <v>0</v>
      </c>
      <c r="H14" s="12">
        <v>18</v>
      </c>
      <c r="I14" s="12">
        <v>0</v>
      </c>
      <c r="J14" s="12">
        <v>18</v>
      </c>
      <c r="K14" s="12">
        <f t="shared" si="3"/>
        <v>0</v>
      </c>
      <c r="L14" s="12">
        <v>0</v>
      </c>
      <c r="M14" s="12">
        <v>88</v>
      </c>
      <c r="N14" s="12">
        <v>47</v>
      </c>
      <c r="O14" s="12">
        <v>17</v>
      </c>
      <c r="P14" s="12">
        <v>8</v>
      </c>
      <c r="Q14" s="12">
        <v>14</v>
      </c>
      <c r="R14" s="12">
        <f t="shared" si="4"/>
        <v>1</v>
      </c>
      <c r="S14" s="12">
        <v>1</v>
      </c>
    </row>
    <row r="15" spans="1:19" ht="12">
      <c r="A15" s="22" t="s">
        <v>33</v>
      </c>
      <c r="B15" s="41"/>
      <c r="C15" s="36">
        <v>80</v>
      </c>
      <c r="D15" s="37">
        <v>40</v>
      </c>
      <c r="E15" s="37">
        <v>35</v>
      </c>
      <c r="F15" s="37">
        <f t="shared" si="5"/>
        <v>5</v>
      </c>
      <c r="G15" s="37">
        <v>0</v>
      </c>
      <c r="H15" s="12">
        <v>39</v>
      </c>
      <c r="I15" s="12">
        <v>0</v>
      </c>
      <c r="J15" s="12">
        <v>39</v>
      </c>
      <c r="K15" s="12">
        <f t="shared" si="3"/>
        <v>0</v>
      </c>
      <c r="L15" s="12">
        <v>0</v>
      </c>
      <c r="M15" s="12">
        <v>95</v>
      </c>
      <c r="N15" s="12">
        <v>71</v>
      </c>
      <c r="O15" s="12">
        <v>17</v>
      </c>
      <c r="P15" s="12">
        <v>0</v>
      </c>
      <c r="Q15" s="12">
        <v>2</v>
      </c>
      <c r="R15" s="12">
        <f t="shared" si="4"/>
        <v>3</v>
      </c>
      <c r="S15" s="12">
        <v>2</v>
      </c>
    </row>
    <row r="16" spans="1:19" ht="12">
      <c r="A16" s="22" t="s">
        <v>34</v>
      </c>
      <c r="B16" s="41"/>
      <c r="C16" s="36">
        <v>45</v>
      </c>
      <c r="D16" s="37">
        <v>15</v>
      </c>
      <c r="E16" s="37">
        <v>25</v>
      </c>
      <c r="F16" s="37">
        <f t="shared" si="5"/>
        <v>3</v>
      </c>
      <c r="G16" s="37">
        <v>2</v>
      </c>
      <c r="H16" s="12">
        <v>21</v>
      </c>
      <c r="I16" s="12">
        <v>0</v>
      </c>
      <c r="J16" s="12">
        <v>21</v>
      </c>
      <c r="K16" s="12">
        <f t="shared" si="3"/>
        <v>0</v>
      </c>
      <c r="L16" s="12">
        <v>0</v>
      </c>
      <c r="M16" s="12">
        <v>54</v>
      </c>
      <c r="N16" s="12">
        <v>41</v>
      </c>
      <c r="O16" s="12">
        <v>6</v>
      </c>
      <c r="P16" s="12">
        <v>0</v>
      </c>
      <c r="Q16" s="12">
        <v>2</v>
      </c>
      <c r="R16" s="12">
        <f t="shared" si="4"/>
        <v>4</v>
      </c>
      <c r="S16" s="12">
        <v>1</v>
      </c>
    </row>
    <row r="17" spans="1:19" ht="12">
      <c r="A17" s="22" t="s">
        <v>35</v>
      </c>
      <c r="B17" s="41"/>
      <c r="C17" s="36">
        <v>83</v>
      </c>
      <c r="D17" s="37">
        <v>11</v>
      </c>
      <c r="E17" s="37">
        <v>70</v>
      </c>
      <c r="F17" s="37">
        <f t="shared" si="5"/>
        <v>2</v>
      </c>
      <c r="G17" s="37">
        <v>0</v>
      </c>
      <c r="H17" s="12">
        <v>38</v>
      </c>
      <c r="I17" s="12">
        <v>0</v>
      </c>
      <c r="J17" s="12">
        <v>38</v>
      </c>
      <c r="K17" s="12">
        <f t="shared" si="3"/>
        <v>0</v>
      </c>
      <c r="L17" s="12">
        <v>0</v>
      </c>
      <c r="M17" s="12">
        <v>130</v>
      </c>
      <c r="N17" s="12">
        <v>92</v>
      </c>
      <c r="O17" s="12">
        <v>15</v>
      </c>
      <c r="P17" s="12">
        <v>0</v>
      </c>
      <c r="Q17" s="12">
        <v>13</v>
      </c>
      <c r="R17" s="12">
        <f t="shared" si="4"/>
        <v>6</v>
      </c>
      <c r="S17" s="12">
        <v>4</v>
      </c>
    </row>
    <row r="18" spans="1:19" ht="12">
      <c r="A18" s="22" t="s">
        <v>36</v>
      </c>
      <c r="B18" s="41"/>
      <c r="C18" s="36">
        <v>116</v>
      </c>
      <c r="D18" s="37">
        <v>79</v>
      </c>
      <c r="E18" s="37">
        <v>34</v>
      </c>
      <c r="F18" s="37">
        <f t="shared" si="5"/>
        <v>3</v>
      </c>
      <c r="G18" s="37">
        <v>0</v>
      </c>
      <c r="H18" s="12">
        <v>37</v>
      </c>
      <c r="I18" s="12">
        <v>3</v>
      </c>
      <c r="J18" s="12">
        <v>34</v>
      </c>
      <c r="K18" s="12">
        <f t="shared" si="3"/>
        <v>0</v>
      </c>
      <c r="L18" s="12">
        <v>0</v>
      </c>
      <c r="M18" s="12">
        <v>126</v>
      </c>
      <c r="N18" s="12">
        <v>84</v>
      </c>
      <c r="O18" s="12">
        <v>30</v>
      </c>
      <c r="P18" s="12">
        <v>0</v>
      </c>
      <c r="Q18" s="12">
        <v>5</v>
      </c>
      <c r="R18" s="12">
        <f t="shared" si="4"/>
        <v>5</v>
      </c>
      <c r="S18" s="12">
        <v>2</v>
      </c>
    </row>
    <row r="19" spans="1:19" ht="12">
      <c r="A19" s="22" t="s">
        <v>43</v>
      </c>
      <c r="B19" s="41"/>
      <c r="C19" s="36">
        <v>33</v>
      </c>
      <c r="D19" s="37">
        <v>13</v>
      </c>
      <c r="E19" s="37">
        <v>14</v>
      </c>
      <c r="F19" s="37">
        <f>C19-D19-E19-G19</f>
        <v>4</v>
      </c>
      <c r="G19" s="37">
        <v>2</v>
      </c>
      <c r="H19" s="12">
        <v>14</v>
      </c>
      <c r="I19" s="12">
        <v>0</v>
      </c>
      <c r="J19" s="12">
        <v>12</v>
      </c>
      <c r="K19" s="12">
        <f t="shared" si="3"/>
        <v>2</v>
      </c>
      <c r="L19" s="12">
        <v>0</v>
      </c>
      <c r="M19" s="12">
        <v>29</v>
      </c>
      <c r="N19" s="12">
        <v>19</v>
      </c>
      <c r="O19" s="12">
        <v>9</v>
      </c>
      <c r="P19" s="12">
        <v>0</v>
      </c>
      <c r="Q19" s="12">
        <v>1</v>
      </c>
      <c r="R19" s="12">
        <f t="shared" si="4"/>
        <v>0</v>
      </c>
      <c r="S19" s="12">
        <v>0</v>
      </c>
    </row>
    <row r="20" spans="1:19" ht="12">
      <c r="A20" s="22" t="s">
        <v>44</v>
      </c>
      <c r="B20" s="41"/>
      <c r="C20" s="36">
        <v>36</v>
      </c>
      <c r="D20" s="37">
        <v>16</v>
      </c>
      <c r="E20" s="37">
        <v>19</v>
      </c>
      <c r="F20" s="37">
        <f t="shared" si="5"/>
        <v>1</v>
      </c>
      <c r="G20" s="37">
        <v>0</v>
      </c>
      <c r="H20" s="12">
        <v>19</v>
      </c>
      <c r="I20" s="12">
        <v>0</v>
      </c>
      <c r="J20" s="12">
        <v>19</v>
      </c>
      <c r="K20" s="12">
        <f t="shared" si="3"/>
        <v>0</v>
      </c>
      <c r="L20" s="12">
        <v>0</v>
      </c>
      <c r="M20" s="12">
        <v>52</v>
      </c>
      <c r="N20" s="12">
        <v>39</v>
      </c>
      <c r="O20" s="12">
        <v>9</v>
      </c>
      <c r="P20" s="12">
        <v>0</v>
      </c>
      <c r="Q20" s="12">
        <v>2</v>
      </c>
      <c r="R20" s="12">
        <f t="shared" si="4"/>
        <v>1</v>
      </c>
      <c r="S20" s="12">
        <v>1</v>
      </c>
    </row>
    <row r="21" spans="1:19" ht="12">
      <c r="A21" s="22" t="s">
        <v>46</v>
      </c>
      <c r="B21" s="41"/>
      <c r="C21" s="36">
        <v>493</v>
      </c>
      <c r="D21" s="37">
        <v>456</v>
      </c>
      <c r="E21" s="37">
        <v>21</v>
      </c>
      <c r="F21" s="37">
        <f t="shared" si="5"/>
        <v>16</v>
      </c>
      <c r="G21" s="37">
        <v>0</v>
      </c>
      <c r="H21" s="12">
        <v>34</v>
      </c>
      <c r="I21" s="12">
        <v>14</v>
      </c>
      <c r="J21" s="12">
        <v>19</v>
      </c>
      <c r="K21" s="12">
        <f t="shared" si="3"/>
        <v>1</v>
      </c>
      <c r="L21" s="12">
        <v>0</v>
      </c>
      <c r="M21" s="12">
        <v>132</v>
      </c>
      <c r="N21" s="12">
        <v>63</v>
      </c>
      <c r="O21" s="12">
        <v>51</v>
      </c>
      <c r="P21" s="12">
        <v>4</v>
      </c>
      <c r="Q21" s="12">
        <v>10</v>
      </c>
      <c r="R21" s="12">
        <f t="shared" si="4"/>
        <v>2</v>
      </c>
      <c r="S21" s="12">
        <v>2</v>
      </c>
    </row>
    <row r="22" spans="1:19" ht="12">
      <c r="A22" s="22"/>
      <c r="B22" s="41"/>
      <c r="C22" s="36"/>
      <c r="D22" s="37"/>
      <c r="E22" s="37"/>
      <c r="F22" s="37"/>
      <c r="G22" s="37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</row>
    <row r="23" spans="1:19" ht="12">
      <c r="A23" s="22" t="s">
        <v>14</v>
      </c>
      <c r="B23" s="41"/>
      <c r="C23" s="36">
        <f aca="true" t="shared" si="6" ref="C23:H23">SUM(C24)</f>
        <v>15</v>
      </c>
      <c r="D23" s="37">
        <f t="shared" si="6"/>
        <v>4</v>
      </c>
      <c r="E23" s="37">
        <f t="shared" si="6"/>
        <v>10</v>
      </c>
      <c r="F23" s="37">
        <f t="shared" si="6"/>
        <v>1</v>
      </c>
      <c r="G23" s="37">
        <f t="shared" si="6"/>
        <v>0</v>
      </c>
      <c r="H23" s="12">
        <f t="shared" si="6"/>
        <v>8</v>
      </c>
      <c r="I23" s="12">
        <v>0</v>
      </c>
      <c r="J23" s="12">
        <f aca="true" t="shared" si="7" ref="J23:S23">SUM(J24)</f>
        <v>8</v>
      </c>
      <c r="K23" s="12">
        <f t="shared" si="7"/>
        <v>0</v>
      </c>
      <c r="L23" s="12">
        <f t="shared" si="7"/>
        <v>0</v>
      </c>
      <c r="M23" s="12">
        <f t="shared" si="7"/>
        <v>14</v>
      </c>
      <c r="N23" s="12">
        <f t="shared" si="7"/>
        <v>12</v>
      </c>
      <c r="O23" s="12">
        <f t="shared" si="7"/>
        <v>1</v>
      </c>
      <c r="P23" s="12">
        <f t="shared" si="7"/>
        <v>0</v>
      </c>
      <c r="Q23" s="12">
        <f t="shared" si="7"/>
        <v>1</v>
      </c>
      <c r="R23" s="12">
        <f t="shared" si="7"/>
        <v>0</v>
      </c>
      <c r="S23" s="12">
        <f t="shared" si="7"/>
        <v>0</v>
      </c>
    </row>
    <row r="24" spans="1:19" ht="12">
      <c r="A24" s="42"/>
      <c r="B24" s="22" t="s">
        <v>45</v>
      </c>
      <c r="C24" s="36">
        <v>15</v>
      </c>
      <c r="D24" s="37">
        <v>4</v>
      </c>
      <c r="E24" s="37">
        <v>10</v>
      </c>
      <c r="F24" s="37">
        <f>C24-D24-E24-G24</f>
        <v>1</v>
      </c>
      <c r="G24" s="37">
        <v>0</v>
      </c>
      <c r="H24" s="12">
        <v>8</v>
      </c>
      <c r="I24" s="12">
        <v>0</v>
      </c>
      <c r="J24" s="12">
        <v>8</v>
      </c>
      <c r="K24" s="12">
        <f>H24-I24-J24-L24</f>
        <v>0</v>
      </c>
      <c r="L24" s="12">
        <v>0</v>
      </c>
      <c r="M24" s="12">
        <v>14</v>
      </c>
      <c r="N24" s="12">
        <v>12</v>
      </c>
      <c r="O24" s="12">
        <v>1</v>
      </c>
      <c r="P24" s="12">
        <v>0</v>
      </c>
      <c r="Q24" s="12">
        <v>1</v>
      </c>
      <c r="R24" s="12">
        <f>M24-N24-O24-P24-Q24-S24</f>
        <v>0</v>
      </c>
      <c r="S24" s="12">
        <v>0</v>
      </c>
    </row>
    <row r="25" spans="1:19" ht="12">
      <c r="A25" s="22"/>
      <c r="B25" s="43"/>
      <c r="C25" s="36"/>
      <c r="D25" s="37"/>
      <c r="E25" s="37"/>
      <c r="F25" s="37"/>
      <c r="G25" s="37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</row>
    <row r="26" spans="1:19" ht="12">
      <c r="A26" s="22" t="s">
        <v>37</v>
      </c>
      <c r="B26" s="41"/>
      <c r="C26" s="36">
        <f>SUM(C27:C30)</f>
        <v>46</v>
      </c>
      <c r="D26" s="37">
        <f aca="true" t="shared" si="8" ref="D26:S26">SUM(D27:D30)</f>
        <v>35</v>
      </c>
      <c r="E26" s="37">
        <f t="shared" si="8"/>
        <v>9</v>
      </c>
      <c r="F26" s="37">
        <f t="shared" si="8"/>
        <v>1</v>
      </c>
      <c r="G26" s="37">
        <f t="shared" si="8"/>
        <v>1</v>
      </c>
      <c r="H26" s="12">
        <f t="shared" si="8"/>
        <v>19</v>
      </c>
      <c r="I26" s="12">
        <f t="shared" si="8"/>
        <v>0</v>
      </c>
      <c r="J26" s="12">
        <f t="shared" si="8"/>
        <v>19</v>
      </c>
      <c r="K26" s="12">
        <f t="shared" si="8"/>
        <v>0</v>
      </c>
      <c r="L26" s="12">
        <f t="shared" si="8"/>
        <v>0</v>
      </c>
      <c r="M26" s="12">
        <f t="shared" si="8"/>
        <v>46</v>
      </c>
      <c r="N26" s="12">
        <f t="shared" si="8"/>
        <v>27</v>
      </c>
      <c r="O26" s="12">
        <f t="shared" si="8"/>
        <v>12</v>
      </c>
      <c r="P26" s="12">
        <f t="shared" si="8"/>
        <v>3</v>
      </c>
      <c r="Q26" s="12">
        <f t="shared" si="8"/>
        <v>3</v>
      </c>
      <c r="R26" s="12">
        <f t="shared" si="8"/>
        <v>1</v>
      </c>
      <c r="S26" s="12">
        <f t="shared" si="8"/>
        <v>0</v>
      </c>
    </row>
    <row r="27" spans="1:19" ht="12">
      <c r="A27" s="42"/>
      <c r="B27" s="22" t="s">
        <v>15</v>
      </c>
      <c r="C27" s="36">
        <v>0</v>
      </c>
      <c r="D27" s="37">
        <v>0</v>
      </c>
      <c r="E27" s="37">
        <v>0</v>
      </c>
      <c r="F27" s="37">
        <f>C27-D27-E27-G27</f>
        <v>0</v>
      </c>
      <c r="G27" s="37">
        <v>0</v>
      </c>
      <c r="H27" s="12">
        <v>0</v>
      </c>
      <c r="I27" s="12">
        <v>0</v>
      </c>
      <c r="J27" s="12">
        <v>0</v>
      </c>
      <c r="K27" s="12">
        <f>H27-I27-J27-L27</f>
        <v>0</v>
      </c>
      <c r="L27" s="12">
        <v>0</v>
      </c>
      <c r="M27" s="12">
        <v>1</v>
      </c>
      <c r="N27" s="12">
        <v>1</v>
      </c>
      <c r="O27" s="12">
        <v>0</v>
      </c>
      <c r="P27" s="12">
        <v>0</v>
      </c>
      <c r="Q27" s="12">
        <v>0</v>
      </c>
      <c r="R27" s="12">
        <f>M27-N27-O27-P27-Q27-S27</f>
        <v>0</v>
      </c>
      <c r="S27" s="12">
        <v>0</v>
      </c>
    </row>
    <row r="28" spans="1:19" ht="12">
      <c r="A28" s="42"/>
      <c r="B28" s="22" t="s">
        <v>16</v>
      </c>
      <c r="C28" s="36">
        <v>17</v>
      </c>
      <c r="D28" s="37">
        <v>17</v>
      </c>
      <c r="E28" s="37">
        <v>0</v>
      </c>
      <c r="F28" s="37">
        <f>C28-D28-E28-G28</f>
        <v>0</v>
      </c>
      <c r="G28" s="37">
        <v>0</v>
      </c>
      <c r="H28" s="12">
        <v>6</v>
      </c>
      <c r="I28" s="12">
        <v>0</v>
      </c>
      <c r="J28" s="12">
        <v>6</v>
      </c>
      <c r="K28" s="12">
        <f>H28-I28-J28-L28</f>
        <v>0</v>
      </c>
      <c r="L28" s="12">
        <v>0</v>
      </c>
      <c r="M28" s="12">
        <v>17</v>
      </c>
      <c r="N28" s="12">
        <v>9</v>
      </c>
      <c r="O28" s="12">
        <v>6</v>
      </c>
      <c r="P28" s="12">
        <v>0</v>
      </c>
      <c r="Q28" s="12">
        <v>2</v>
      </c>
      <c r="R28" s="12">
        <f>M28-N28-O28-P28-Q28-S28</f>
        <v>0</v>
      </c>
      <c r="S28" s="12">
        <v>0</v>
      </c>
    </row>
    <row r="29" spans="1:19" ht="12">
      <c r="A29" s="42"/>
      <c r="B29" s="22" t="s">
        <v>17</v>
      </c>
      <c r="C29" s="36">
        <v>4</v>
      </c>
      <c r="D29" s="37">
        <v>0</v>
      </c>
      <c r="E29" s="37">
        <v>3</v>
      </c>
      <c r="F29" s="37">
        <f>C29-D29-E29-G29</f>
        <v>0</v>
      </c>
      <c r="G29" s="37">
        <v>1</v>
      </c>
      <c r="H29" s="12">
        <v>3</v>
      </c>
      <c r="I29" s="12">
        <v>0</v>
      </c>
      <c r="J29" s="12">
        <v>3</v>
      </c>
      <c r="K29" s="12">
        <f>H29-I29-J29-L29</f>
        <v>0</v>
      </c>
      <c r="L29" s="12">
        <v>0</v>
      </c>
      <c r="M29" s="12">
        <v>1</v>
      </c>
      <c r="N29" s="12">
        <v>0</v>
      </c>
      <c r="O29" s="12">
        <v>0</v>
      </c>
      <c r="P29" s="12">
        <v>0</v>
      </c>
      <c r="Q29" s="12">
        <v>0</v>
      </c>
      <c r="R29" s="12">
        <f>M29-N29-O29-P29-Q29-S29</f>
        <v>1</v>
      </c>
      <c r="S29" s="12">
        <v>0</v>
      </c>
    </row>
    <row r="30" spans="1:19" ht="12">
      <c r="A30" s="42"/>
      <c r="B30" s="22" t="s">
        <v>51</v>
      </c>
      <c r="C30" s="36">
        <v>25</v>
      </c>
      <c r="D30" s="37">
        <v>18</v>
      </c>
      <c r="E30" s="37">
        <v>6</v>
      </c>
      <c r="F30" s="37">
        <f>C30-D30-E30-G30</f>
        <v>1</v>
      </c>
      <c r="G30" s="37">
        <v>0</v>
      </c>
      <c r="H30" s="12">
        <v>10</v>
      </c>
      <c r="I30" s="12">
        <v>0</v>
      </c>
      <c r="J30" s="12">
        <v>10</v>
      </c>
      <c r="K30" s="12">
        <f>H30-I30-J30-L30</f>
        <v>0</v>
      </c>
      <c r="L30" s="12">
        <v>0</v>
      </c>
      <c r="M30" s="12">
        <v>27</v>
      </c>
      <c r="N30" s="12">
        <v>17</v>
      </c>
      <c r="O30" s="12">
        <v>6</v>
      </c>
      <c r="P30" s="12">
        <v>3</v>
      </c>
      <c r="Q30" s="12">
        <v>1</v>
      </c>
      <c r="R30" s="12">
        <f>M30-N30-O30-P30-Q30-S30</f>
        <v>0</v>
      </c>
      <c r="S30" s="12">
        <v>0</v>
      </c>
    </row>
    <row r="31" spans="1:19" ht="12">
      <c r="A31" s="22"/>
      <c r="B31" s="43"/>
      <c r="C31" s="36"/>
      <c r="D31" s="37"/>
      <c r="E31" s="37"/>
      <c r="F31" s="37"/>
      <c r="G31" s="37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2" spans="1:19" ht="12">
      <c r="A32" s="22" t="s">
        <v>18</v>
      </c>
      <c r="B32" s="41"/>
      <c r="C32" s="36">
        <f>SUM(C33)</f>
        <v>32</v>
      </c>
      <c r="D32" s="37">
        <f aca="true" t="shared" si="9" ref="D32:S32">SUM(D33)</f>
        <v>2</v>
      </c>
      <c r="E32" s="37">
        <f t="shared" si="9"/>
        <v>30</v>
      </c>
      <c r="F32" s="37">
        <f t="shared" si="9"/>
        <v>0</v>
      </c>
      <c r="G32" s="37">
        <f t="shared" si="9"/>
        <v>0</v>
      </c>
      <c r="H32" s="12">
        <f t="shared" si="9"/>
        <v>21</v>
      </c>
      <c r="I32" s="12">
        <f t="shared" si="9"/>
        <v>0</v>
      </c>
      <c r="J32" s="12">
        <f t="shared" si="9"/>
        <v>21</v>
      </c>
      <c r="K32" s="12">
        <f t="shared" si="9"/>
        <v>0</v>
      </c>
      <c r="L32" s="12">
        <f t="shared" si="9"/>
        <v>0</v>
      </c>
      <c r="M32" s="12">
        <f t="shared" si="9"/>
        <v>76</v>
      </c>
      <c r="N32" s="12">
        <f t="shared" si="9"/>
        <v>47</v>
      </c>
      <c r="O32" s="12">
        <f t="shared" si="9"/>
        <v>3</v>
      </c>
      <c r="P32" s="12">
        <f t="shared" si="9"/>
        <v>0</v>
      </c>
      <c r="Q32" s="12">
        <f t="shared" si="9"/>
        <v>23</v>
      </c>
      <c r="R32" s="12">
        <f t="shared" si="9"/>
        <v>1</v>
      </c>
      <c r="S32" s="12">
        <f t="shared" si="9"/>
        <v>2</v>
      </c>
    </row>
    <row r="33" spans="1:19" ht="12">
      <c r="A33" s="42"/>
      <c r="B33" s="22" t="s">
        <v>19</v>
      </c>
      <c r="C33" s="36">
        <v>32</v>
      </c>
      <c r="D33" s="37">
        <v>2</v>
      </c>
      <c r="E33" s="37">
        <v>30</v>
      </c>
      <c r="F33" s="37">
        <f>C33-D33-E33-G33</f>
        <v>0</v>
      </c>
      <c r="G33" s="37">
        <v>0</v>
      </c>
      <c r="H33" s="12">
        <v>21</v>
      </c>
      <c r="I33" s="12">
        <v>0</v>
      </c>
      <c r="J33" s="12">
        <v>21</v>
      </c>
      <c r="K33" s="12">
        <f>H33-I33-J33-L33</f>
        <v>0</v>
      </c>
      <c r="L33" s="12">
        <v>0</v>
      </c>
      <c r="M33" s="12">
        <v>76</v>
      </c>
      <c r="N33" s="12">
        <v>47</v>
      </c>
      <c r="O33" s="12">
        <v>3</v>
      </c>
      <c r="P33" s="12">
        <v>0</v>
      </c>
      <c r="Q33" s="12">
        <v>23</v>
      </c>
      <c r="R33" s="12">
        <f>M33-N33-O33-P33-Q33-S33</f>
        <v>1</v>
      </c>
      <c r="S33" s="12">
        <v>2</v>
      </c>
    </row>
    <row r="34" spans="1:19" ht="12">
      <c r="A34" s="22"/>
      <c r="B34" s="43"/>
      <c r="C34" s="38"/>
      <c r="D34" s="39"/>
      <c r="E34" s="39"/>
      <c r="F34" s="39"/>
      <c r="G34" s="3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</row>
    <row r="35" spans="1:19" ht="12">
      <c r="A35" s="22" t="s">
        <v>20</v>
      </c>
      <c r="B35" s="41"/>
      <c r="C35" s="36">
        <f>SUM(C36:C41)</f>
        <v>68</v>
      </c>
      <c r="D35" s="37">
        <f aca="true" t="shared" si="10" ref="D35:S35">SUM(D36:D41)</f>
        <v>31</v>
      </c>
      <c r="E35" s="37">
        <f t="shared" si="10"/>
        <v>31</v>
      </c>
      <c r="F35" s="37">
        <f>SUM(F36:F41)</f>
        <v>6</v>
      </c>
      <c r="G35" s="37">
        <f t="shared" si="10"/>
        <v>0</v>
      </c>
      <c r="H35" s="12">
        <f t="shared" si="10"/>
        <v>34</v>
      </c>
      <c r="I35" s="12">
        <f t="shared" si="10"/>
        <v>1</v>
      </c>
      <c r="J35" s="12">
        <f t="shared" si="10"/>
        <v>32</v>
      </c>
      <c r="K35" s="12">
        <f>SUM(K36:K41)</f>
        <v>1</v>
      </c>
      <c r="L35" s="12">
        <f t="shared" si="10"/>
        <v>0</v>
      </c>
      <c r="M35" s="12">
        <f t="shared" si="10"/>
        <v>70</v>
      </c>
      <c r="N35" s="12">
        <f t="shared" si="10"/>
        <v>49</v>
      </c>
      <c r="O35" s="12">
        <f t="shared" si="10"/>
        <v>14</v>
      </c>
      <c r="P35" s="12">
        <f t="shared" si="10"/>
        <v>0</v>
      </c>
      <c r="Q35" s="12">
        <f t="shared" si="10"/>
        <v>4</v>
      </c>
      <c r="R35" s="12">
        <f t="shared" si="10"/>
        <v>2</v>
      </c>
      <c r="S35" s="12">
        <f t="shared" si="10"/>
        <v>1</v>
      </c>
    </row>
    <row r="36" spans="1:19" ht="11.25" customHeight="1">
      <c r="A36" s="42"/>
      <c r="B36" s="22" t="s">
        <v>21</v>
      </c>
      <c r="C36" s="36">
        <v>1</v>
      </c>
      <c r="D36" s="37">
        <v>0</v>
      </c>
      <c r="E36" s="37">
        <v>1</v>
      </c>
      <c r="F36" s="37">
        <f aca="true" t="shared" si="11" ref="F36:F41">C36-D36-E36-G36</f>
        <v>0</v>
      </c>
      <c r="G36" s="37">
        <v>0</v>
      </c>
      <c r="H36" s="12">
        <v>1</v>
      </c>
      <c r="I36" s="12">
        <v>0</v>
      </c>
      <c r="J36" s="12">
        <v>1</v>
      </c>
      <c r="K36" s="12">
        <f aca="true" t="shared" si="12" ref="K36:K41">H36-I36-J36-L36</f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2">
        <v>0</v>
      </c>
      <c r="R36" s="12">
        <f aca="true" t="shared" si="13" ref="R36:R41">M36-N36-O36-P36-Q36-S36</f>
        <v>0</v>
      </c>
      <c r="S36" s="12">
        <v>0</v>
      </c>
    </row>
    <row r="37" spans="1:19" ht="12">
      <c r="A37" s="42"/>
      <c r="B37" s="22" t="s">
        <v>22</v>
      </c>
      <c r="C37" s="36">
        <v>2</v>
      </c>
      <c r="D37" s="37">
        <v>0</v>
      </c>
      <c r="E37" s="37">
        <v>2</v>
      </c>
      <c r="F37" s="37">
        <f t="shared" si="11"/>
        <v>0</v>
      </c>
      <c r="G37" s="37">
        <v>0</v>
      </c>
      <c r="H37" s="12">
        <v>2</v>
      </c>
      <c r="I37" s="12">
        <v>0</v>
      </c>
      <c r="J37" s="12">
        <v>2</v>
      </c>
      <c r="K37" s="12">
        <f t="shared" si="12"/>
        <v>0</v>
      </c>
      <c r="L37" s="12">
        <v>0</v>
      </c>
      <c r="M37" s="12">
        <v>4</v>
      </c>
      <c r="N37" s="12">
        <v>4</v>
      </c>
      <c r="O37" s="12">
        <v>0</v>
      </c>
      <c r="P37" s="12">
        <v>0</v>
      </c>
      <c r="Q37" s="12">
        <v>0</v>
      </c>
      <c r="R37" s="12">
        <f t="shared" si="13"/>
        <v>0</v>
      </c>
      <c r="S37" s="12">
        <v>0</v>
      </c>
    </row>
    <row r="38" spans="1:19" ht="12">
      <c r="A38" s="42"/>
      <c r="B38" s="22" t="s">
        <v>23</v>
      </c>
      <c r="C38" s="36">
        <v>4</v>
      </c>
      <c r="D38" s="37">
        <v>0</v>
      </c>
      <c r="E38" s="37">
        <v>2</v>
      </c>
      <c r="F38" s="37">
        <f t="shared" si="11"/>
        <v>2</v>
      </c>
      <c r="G38" s="37">
        <v>0</v>
      </c>
      <c r="H38" s="12">
        <v>4</v>
      </c>
      <c r="I38" s="12">
        <v>0</v>
      </c>
      <c r="J38" s="12">
        <v>4</v>
      </c>
      <c r="K38" s="12">
        <f t="shared" si="12"/>
        <v>0</v>
      </c>
      <c r="L38" s="12">
        <v>0</v>
      </c>
      <c r="M38" s="12">
        <v>3</v>
      </c>
      <c r="N38" s="12">
        <v>3</v>
      </c>
      <c r="O38" s="12">
        <v>0</v>
      </c>
      <c r="P38" s="12">
        <v>0</v>
      </c>
      <c r="Q38" s="12">
        <v>0</v>
      </c>
      <c r="R38" s="12">
        <f t="shared" si="13"/>
        <v>0</v>
      </c>
      <c r="S38" s="12">
        <v>0</v>
      </c>
    </row>
    <row r="39" spans="1:19" ht="12">
      <c r="A39" s="42"/>
      <c r="B39" s="22" t="s">
        <v>24</v>
      </c>
      <c r="C39" s="36">
        <v>6</v>
      </c>
      <c r="D39" s="37">
        <v>0</v>
      </c>
      <c r="E39" s="37">
        <v>5</v>
      </c>
      <c r="F39" s="37">
        <f t="shared" si="11"/>
        <v>1</v>
      </c>
      <c r="G39" s="37">
        <v>0</v>
      </c>
      <c r="H39" s="12">
        <v>1</v>
      </c>
      <c r="I39" s="12">
        <v>0</v>
      </c>
      <c r="J39" s="12">
        <v>1</v>
      </c>
      <c r="K39" s="12">
        <f t="shared" si="12"/>
        <v>0</v>
      </c>
      <c r="L39" s="12">
        <v>0</v>
      </c>
      <c r="M39" s="12">
        <v>4</v>
      </c>
      <c r="N39" s="12">
        <v>2</v>
      </c>
      <c r="O39" s="12">
        <v>1</v>
      </c>
      <c r="P39" s="12">
        <v>0</v>
      </c>
      <c r="Q39" s="12">
        <v>0</v>
      </c>
      <c r="R39" s="12">
        <f t="shared" si="13"/>
        <v>0</v>
      </c>
      <c r="S39" s="12">
        <v>1</v>
      </c>
    </row>
    <row r="40" spans="1:19" ht="12">
      <c r="A40" s="42"/>
      <c r="B40" s="22" t="s">
        <v>25</v>
      </c>
      <c r="C40" s="36">
        <v>1</v>
      </c>
      <c r="D40" s="37">
        <v>0</v>
      </c>
      <c r="E40" s="37">
        <v>1</v>
      </c>
      <c r="F40" s="37">
        <f t="shared" si="11"/>
        <v>0</v>
      </c>
      <c r="G40" s="37">
        <v>0</v>
      </c>
      <c r="H40" s="12">
        <v>1</v>
      </c>
      <c r="I40" s="12">
        <v>0</v>
      </c>
      <c r="J40" s="12">
        <v>1</v>
      </c>
      <c r="K40" s="12">
        <f t="shared" si="12"/>
        <v>0</v>
      </c>
      <c r="L40" s="12">
        <v>0</v>
      </c>
      <c r="M40" s="12">
        <v>2</v>
      </c>
      <c r="N40" s="12">
        <v>2</v>
      </c>
      <c r="O40" s="12">
        <v>0</v>
      </c>
      <c r="P40" s="12">
        <v>0</v>
      </c>
      <c r="Q40" s="12">
        <v>0</v>
      </c>
      <c r="R40" s="12">
        <f t="shared" si="13"/>
        <v>0</v>
      </c>
      <c r="S40" s="12">
        <v>0</v>
      </c>
    </row>
    <row r="41" spans="1:19" ht="12">
      <c r="A41" s="42"/>
      <c r="B41" s="22" t="s">
        <v>38</v>
      </c>
      <c r="C41" s="36">
        <v>54</v>
      </c>
      <c r="D41" s="37">
        <v>31</v>
      </c>
      <c r="E41" s="37">
        <v>20</v>
      </c>
      <c r="F41" s="37">
        <f t="shared" si="11"/>
        <v>3</v>
      </c>
      <c r="G41" s="37">
        <v>0</v>
      </c>
      <c r="H41" s="12">
        <v>25</v>
      </c>
      <c r="I41" s="12">
        <v>1</v>
      </c>
      <c r="J41" s="12">
        <v>23</v>
      </c>
      <c r="K41" s="12">
        <f t="shared" si="12"/>
        <v>1</v>
      </c>
      <c r="L41" s="12">
        <v>0</v>
      </c>
      <c r="M41" s="12">
        <v>57</v>
      </c>
      <c r="N41" s="12">
        <v>38</v>
      </c>
      <c r="O41" s="12">
        <v>13</v>
      </c>
      <c r="P41" s="12">
        <v>0</v>
      </c>
      <c r="Q41" s="12">
        <v>4</v>
      </c>
      <c r="R41" s="12">
        <f t="shared" si="13"/>
        <v>2</v>
      </c>
      <c r="S41" s="12">
        <v>0</v>
      </c>
    </row>
    <row r="42" spans="1:19" ht="12">
      <c r="A42" s="22"/>
      <c r="B42" s="43"/>
      <c r="C42" s="36"/>
      <c r="D42" s="37"/>
      <c r="E42" s="37"/>
      <c r="F42" s="37"/>
      <c r="G42" s="37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</row>
    <row r="43" spans="1:19" ht="12">
      <c r="A43" s="22" t="s">
        <v>26</v>
      </c>
      <c r="B43" s="41"/>
      <c r="C43" s="36">
        <f>SUM(C44:C45)</f>
        <v>2</v>
      </c>
      <c r="D43" s="37">
        <f aca="true" t="shared" si="14" ref="D43:S43">SUM(D44:D45)</f>
        <v>0</v>
      </c>
      <c r="E43" s="37">
        <f t="shared" si="14"/>
        <v>2</v>
      </c>
      <c r="F43" s="37">
        <f t="shared" si="14"/>
        <v>0</v>
      </c>
      <c r="G43" s="37">
        <f t="shared" si="14"/>
        <v>0</v>
      </c>
      <c r="H43" s="12">
        <f t="shared" si="14"/>
        <v>1</v>
      </c>
      <c r="I43" s="12">
        <f t="shared" si="14"/>
        <v>0</v>
      </c>
      <c r="J43" s="12">
        <f t="shared" si="14"/>
        <v>1</v>
      </c>
      <c r="K43" s="12">
        <f t="shared" si="14"/>
        <v>0</v>
      </c>
      <c r="L43" s="12">
        <f t="shared" si="14"/>
        <v>0</v>
      </c>
      <c r="M43" s="12">
        <f>SUM(M44:M45)</f>
        <v>0</v>
      </c>
      <c r="N43" s="12">
        <f t="shared" si="14"/>
        <v>0</v>
      </c>
      <c r="O43" s="12">
        <f t="shared" si="14"/>
        <v>0</v>
      </c>
      <c r="P43" s="12">
        <f t="shared" si="14"/>
        <v>0</v>
      </c>
      <c r="Q43" s="12">
        <f t="shared" si="14"/>
        <v>0</v>
      </c>
      <c r="R43" s="12">
        <f t="shared" si="14"/>
        <v>0</v>
      </c>
      <c r="S43" s="12">
        <f t="shared" si="14"/>
        <v>0</v>
      </c>
    </row>
    <row r="44" spans="1:19" ht="12">
      <c r="A44" s="42"/>
      <c r="B44" s="22" t="s">
        <v>27</v>
      </c>
      <c r="C44" s="36">
        <v>1</v>
      </c>
      <c r="D44" s="37">
        <v>0</v>
      </c>
      <c r="E44" s="37">
        <v>1</v>
      </c>
      <c r="F44" s="37">
        <f>C44-D44-E44-G44</f>
        <v>0</v>
      </c>
      <c r="G44" s="37">
        <v>0</v>
      </c>
      <c r="H44" s="12">
        <v>0</v>
      </c>
      <c r="I44" s="12">
        <v>0</v>
      </c>
      <c r="J44" s="12">
        <v>0</v>
      </c>
      <c r="K44" s="12">
        <f>H44-I44-J44-L44</f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f>M44-N44-O44-P44-Q44-S44</f>
        <v>0</v>
      </c>
      <c r="S44" s="12">
        <v>0</v>
      </c>
    </row>
    <row r="45" spans="1:19" ht="12">
      <c r="A45" s="42"/>
      <c r="B45" s="22" t="s">
        <v>28</v>
      </c>
      <c r="C45" s="36">
        <v>1</v>
      </c>
      <c r="D45" s="37">
        <v>0</v>
      </c>
      <c r="E45" s="37">
        <v>1</v>
      </c>
      <c r="F45" s="37">
        <f>C45-D45-E45-G45</f>
        <v>0</v>
      </c>
      <c r="G45" s="37">
        <v>0</v>
      </c>
      <c r="H45" s="12">
        <v>1</v>
      </c>
      <c r="I45" s="12">
        <v>0</v>
      </c>
      <c r="J45" s="12">
        <v>1</v>
      </c>
      <c r="K45" s="12">
        <f>H45-I45-J45-L45</f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f>M45-N45-O45-P45-Q45-S45</f>
        <v>0</v>
      </c>
      <c r="S45" s="12">
        <v>0</v>
      </c>
    </row>
    <row r="46" spans="1:19" ht="12">
      <c r="A46" s="22"/>
      <c r="B46" s="42"/>
      <c r="C46" s="36"/>
      <c r="D46" s="37"/>
      <c r="E46" s="37"/>
      <c r="F46" s="37"/>
      <c r="G46" s="37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</row>
    <row r="47" spans="1:19" ht="12">
      <c r="A47" s="22" t="s">
        <v>50</v>
      </c>
      <c r="B47" s="41"/>
      <c r="C47" s="36">
        <f>SUM(C9,C14:C17,C21,C32)</f>
        <v>1525</v>
      </c>
      <c r="D47" s="37">
        <f aca="true" t="shared" si="15" ref="D47:R47">SUM(D9,D14:D17,D21,D32)</f>
        <v>1057</v>
      </c>
      <c r="E47" s="37">
        <f t="shared" si="15"/>
        <v>418</v>
      </c>
      <c r="F47" s="37">
        <f>C47-D47-E47-G47</f>
        <v>47</v>
      </c>
      <c r="G47" s="37">
        <f t="shared" si="15"/>
        <v>3</v>
      </c>
      <c r="H47" s="12">
        <f t="shared" si="15"/>
        <v>367</v>
      </c>
      <c r="I47" s="12">
        <f t="shared" si="15"/>
        <v>24</v>
      </c>
      <c r="J47" s="12">
        <f t="shared" si="15"/>
        <v>339</v>
      </c>
      <c r="K47" s="12">
        <f t="shared" si="15"/>
        <v>3</v>
      </c>
      <c r="L47" s="12">
        <f t="shared" si="15"/>
        <v>1</v>
      </c>
      <c r="M47" s="12">
        <f t="shared" si="15"/>
        <v>1226</v>
      </c>
      <c r="N47" s="12">
        <f t="shared" si="15"/>
        <v>755</v>
      </c>
      <c r="O47" s="12">
        <f t="shared" si="15"/>
        <v>239</v>
      </c>
      <c r="P47" s="12">
        <f t="shared" si="15"/>
        <v>54</v>
      </c>
      <c r="Q47" s="12">
        <f t="shared" si="15"/>
        <v>109</v>
      </c>
      <c r="R47" s="12">
        <f t="shared" si="15"/>
        <v>27</v>
      </c>
      <c r="S47" s="12">
        <f>SUM(S9,S14:S17,S21,S32)</f>
        <v>42</v>
      </c>
    </row>
    <row r="48" spans="1:19" ht="12">
      <c r="A48" s="22" t="s">
        <v>47</v>
      </c>
      <c r="B48" s="41"/>
      <c r="C48" s="36">
        <f>SUM(C12,C18,C20)</f>
        <v>284</v>
      </c>
      <c r="D48" s="37">
        <f aca="true" t="shared" si="16" ref="D48:R48">SUM(D12,D18,D20)</f>
        <v>201</v>
      </c>
      <c r="E48" s="37">
        <f t="shared" si="16"/>
        <v>78</v>
      </c>
      <c r="F48" s="37">
        <f>C48-D48-E48-G48</f>
        <v>5</v>
      </c>
      <c r="G48" s="37">
        <f t="shared" si="16"/>
        <v>0</v>
      </c>
      <c r="H48" s="12">
        <f t="shared" si="16"/>
        <v>80</v>
      </c>
      <c r="I48" s="12">
        <f t="shared" si="16"/>
        <v>5</v>
      </c>
      <c r="J48" s="12">
        <f t="shared" si="16"/>
        <v>75</v>
      </c>
      <c r="K48" s="12">
        <f t="shared" si="16"/>
        <v>0</v>
      </c>
      <c r="L48" s="12">
        <f t="shared" si="16"/>
        <v>0</v>
      </c>
      <c r="M48" s="12">
        <f t="shared" si="16"/>
        <v>282</v>
      </c>
      <c r="N48" s="12">
        <f t="shared" si="16"/>
        <v>191</v>
      </c>
      <c r="O48" s="12">
        <f t="shared" si="16"/>
        <v>66</v>
      </c>
      <c r="P48" s="12">
        <f t="shared" si="16"/>
        <v>4</v>
      </c>
      <c r="Q48" s="12">
        <f t="shared" si="16"/>
        <v>7</v>
      </c>
      <c r="R48" s="12">
        <f t="shared" si="16"/>
        <v>7</v>
      </c>
      <c r="S48" s="12">
        <f>SUM(S12,S18,S20)</f>
        <v>7</v>
      </c>
    </row>
    <row r="49" spans="1:19" ht="12">
      <c r="A49" s="22" t="s">
        <v>48</v>
      </c>
      <c r="B49" s="41"/>
      <c r="C49" s="36">
        <f>SUM(C23,C26)</f>
        <v>61</v>
      </c>
      <c r="D49" s="37">
        <f aca="true" t="shared" si="17" ref="D49:S49">SUM(D23,D26)</f>
        <v>39</v>
      </c>
      <c r="E49" s="37">
        <f t="shared" si="17"/>
        <v>19</v>
      </c>
      <c r="F49" s="37">
        <f>C49-D49-E49-G49</f>
        <v>2</v>
      </c>
      <c r="G49" s="37">
        <f t="shared" si="17"/>
        <v>1</v>
      </c>
      <c r="H49" s="12">
        <f t="shared" si="17"/>
        <v>27</v>
      </c>
      <c r="I49" s="12">
        <f t="shared" si="17"/>
        <v>0</v>
      </c>
      <c r="J49" s="12">
        <f t="shared" si="17"/>
        <v>27</v>
      </c>
      <c r="K49" s="12">
        <f t="shared" si="17"/>
        <v>0</v>
      </c>
      <c r="L49" s="12">
        <f t="shared" si="17"/>
        <v>0</v>
      </c>
      <c r="M49" s="12">
        <f t="shared" si="17"/>
        <v>60</v>
      </c>
      <c r="N49" s="12">
        <f t="shared" si="17"/>
        <v>39</v>
      </c>
      <c r="O49" s="12">
        <f t="shared" si="17"/>
        <v>13</v>
      </c>
      <c r="P49" s="12">
        <f t="shared" si="17"/>
        <v>3</v>
      </c>
      <c r="Q49" s="12">
        <f t="shared" si="17"/>
        <v>4</v>
      </c>
      <c r="R49" s="12">
        <f>SUM(R23,R26)</f>
        <v>1</v>
      </c>
      <c r="S49" s="12">
        <f t="shared" si="17"/>
        <v>0</v>
      </c>
    </row>
    <row r="50" spans="1:19" ht="12">
      <c r="A50" s="22" t="s">
        <v>49</v>
      </c>
      <c r="B50" s="41"/>
      <c r="C50" s="36">
        <f>SUM(C10:C11,C13,C19,C35,C43)</f>
        <v>278</v>
      </c>
      <c r="D50" s="37">
        <f aca="true" t="shared" si="18" ref="D50:S50">SUM(D10:D11,D13,D19,D35,D43)</f>
        <v>131</v>
      </c>
      <c r="E50" s="37">
        <f t="shared" si="18"/>
        <v>125</v>
      </c>
      <c r="F50" s="37">
        <f>C50-D50-E50-G50</f>
        <v>19</v>
      </c>
      <c r="G50" s="37">
        <f t="shared" si="18"/>
        <v>3</v>
      </c>
      <c r="H50" s="12">
        <f t="shared" si="18"/>
        <v>126</v>
      </c>
      <c r="I50" s="12">
        <f t="shared" si="18"/>
        <v>3</v>
      </c>
      <c r="J50" s="12">
        <f t="shared" si="18"/>
        <v>119</v>
      </c>
      <c r="K50" s="12">
        <f t="shared" si="18"/>
        <v>4</v>
      </c>
      <c r="L50" s="12">
        <f t="shared" si="18"/>
        <v>0</v>
      </c>
      <c r="M50" s="12">
        <f t="shared" si="18"/>
        <v>293</v>
      </c>
      <c r="N50" s="12">
        <f t="shared" si="18"/>
        <v>199</v>
      </c>
      <c r="O50" s="12">
        <f t="shared" si="18"/>
        <v>57</v>
      </c>
      <c r="P50" s="12">
        <f t="shared" si="18"/>
        <v>19</v>
      </c>
      <c r="Q50" s="12">
        <f t="shared" si="18"/>
        <v>7</v>
      </c>
      <c r="R50" s="12">
        <f t="shared" si="18"/>
        <v>5</v>
      </c>
      <c r="S50" s="12">
        <f t="shared" si="18"/>
        <v>6</v>
      </c>
    </row>
    <row r="51" spans="1:19" ht="12">
      <c r="A51" s="14"/>
      <c r="B51" s="17"/>
      <c r="C51" s="40"/>
      <c r="D51" s="40"/>
      <c r="E51" s="40"/>
      <c r="F51" s="40"/>
      <c r="G51" s="40"/>
      <c r="H51" s="23"/>
      <c r="I51" s="23"/>
      <c r="J51" s="23"/>
      <c r="K51" s="23"/>
      <c r="L51" s="23"/>
      <c r="M51" s="23"/>
      <c r="N51" s="24"/>
      <c r="O51" s="24"/>
      <c r="P51" s="14"/>
      <c r="Q51" s="14"/>
      <c r="R51" s="14"/>
      <c r="S51" s="25" t="s">
        <v>53</v>
      </c>
    </row>
    <row r="52" spans="13:19" ht="12">
      <c r="M52" s="15"/>
      <c r="N52" s="15"/>
      <c r="O52" s="15"/>
      <c r="P52" s="15"/>
      <c r="Q52" s="15"/>
      <c r="R52" s="15"/>
      <c r="S52" s="3"/>
    </row>
  </sheetData>
  <sheetProtection/>
  <printOptions horizontalCentered="1"/>
  <pageMargins left="0.29" right="0.1968503937007874" top="0.56" bottom="0.31496062992125984" header="0.1968503937007874" footer="0.1968503937007874"/>
  <pageSetup fitToHeight="1" fitToWidth="1" horizontalDpi="600" verticalDpi="600" orientation="landscape" paperSize="9" scale="84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2020-01-31T00:11:44Z</cp:lastPrinted>
  <dcterms:created xsi:type="dcterms:W3CDTF">2004-11-11T02:54:25Z</dcterms:created>
  <dcterms:modified xsi:type="dcterms:W3CDTF">2024-03-25T04:31:35Z</dcterms:modified>
  <cp:category/>
  <cp:version/>
  <cp:contentType/>
  <cp:contentStatus/>
</cp:coreProperties>
</file>