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4_HPアップロード\"/>
    </mc:Choice>
  </mc:AlternateContent>
  <xr:revisionPtr revIDLastSave="0" documentId="13_ncr:1_{E220EF07-B841-4B22-A887-EC34BDD7550B}" xr6:coauthVersionLast="47" xr6:coauthVersionMax="47" xr10:uidLastSave="{00000000-0000-0000-0000-000000000000}"/>
  <bookViews>
    <workbookView xWindow="-108" yWindow="-108" windowWidth="30936" windowHeight="16776" tabRatio="802" xr2:uid="{00000000-000D-0000-FFFF-FFFF00000000}"/>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P23" i="12"/>
  <c r="AA23" i="12"/>
  <c r="DG43" i="10"/>
  <c r="CQ43" i="10"/>
  <c r="CO43" i="10"/>
  <c r="BY43" i="10"/>
  <c r="BW43" i="10"/>
  <c r="BE43" i="10"/>
  <c r="AM43" i="10"/>
  <c r="U43" i="10"/>
  <c r="E43" i="10"/>
  <c r="C43" i="10" s="1"/>
  <c r="DG42" i="10"/>
  <c r="CQ42" i="10"/>
  <c r="CO42" i="10"/>
  <c r="BY42" i="10"/>
  <c r="BE42" i="10"/>
  <c r="AM42" i="10"/>
  <c r="U42" i="10"/>
  <c r="E42" i="10"/>
  <c r="C42" i="10"/>
  <c r="DG41" i="10"/>
  <c r="CQ41" i="10"/>
  <c r="CO41" i="10" s="1"/>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W37" i="10"/>
  <c r="E37" i="10"/>
  <c r="C37" i="10" s="1"/>
  <c r="DG36" i="10"/>
  <c r="CQ36" i="10"/>
  <c r="CO36" i="10"/>
  <c r="BY36" i="10"/>
  <c r="BE36" i="10"/>
  <c r="AM36" i="10"/>
  <c r="W36" i="10"/>
  <c r="E36" i="10"/>
  <c r="C36" i="10" s="1"/>
  <c r="DG35" i="10"/>
  <c r="CQ35" i="10"/>
  <c r="CO35" i="10"/>
  <c r="BY35" i="10"/>
  <c r="BG35" i="10"/>
  <c r="AM35" i="10"/>
  <c r="W35" i="10"/>
  <c r="E35" i="10"/>
  <c r="DG34" i="10"/>
  <c r="CQ34" i="10"/>
  <c r="CO34" i="10"/>
  <c r="BY34" i="10"/>
  <c r="BG34" i="10"/>
  <c r="AO34" i="10"/>
  <c r="W34" i="10"/>
  <c r="E34" i="10"/>
  <c r="C34" i="10" s="1"/>
  <c r="C35" i="10" l="1"/>
  <c r="U34" i="10" l="1"/>
  <c r="U35" i="10" s="1"/>
  <c r="U36" i="10" s="1"/>
  <c r="U37" i="10" s="1"/>
  <c r="BE34" i="10" l="1"/>
  <c r="BE35" i="10" s="1"/>
  <c r="BW34" i="10" s="1"/>
  <c r="BW35" i="10" s="1"/>
  <c r="BW36" i="10" s="1"/>
  <c r="BW37" i="10" s="1"/>
  <c r="BW38" i="10" s="1"/>
  <c r="BW39" i="10" s="1"/>
  <c r="BW40" i="10" s="1"/>
  <c r="BW41" i="10" s="1"/>
  <c r="BW42" i="10" s="1"/>
  <c r="AM34" i="10"/>
</calcChain>
</file>

<file path=xl/sharedStrings.xml><?xml version="1.0" encoding="utf-8"?>
<sst xmlns="http://schemas.openxmlformats.org/spreadsheetml/2006/main" count="1135" uniqueCount="553">
  <si>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</si>
  <si>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</si>
  <si>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</si>
  <si>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</si>
  <si>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</si>
  <si>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</si>
  <si>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</si>
  <si>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</si>
  <si>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</si>
  <si>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</si>
  <si>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</si>
  <si>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</si>
  <si>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</si>
  <si>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</si>
  <si>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</si>
  <si>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</si>
  <si>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</si>
  <si>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</si>
  <si>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</si>
  <si>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</si>
  <si>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</si>
  <si>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</si>
  <si>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</si>
  <si>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</si>
  <si>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</si>
  <si>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</si>
  <si>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</si>
  <si>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</si>
  <si>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</si>
  <si>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</si>
  <si>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</si>
  <si>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</si>
  <si>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</si>
  <si>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</si>
  <si>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</si>
  <si>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</si>
  <si>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</si>
  <si>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</si>
  <si>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</si>
  <si>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</si>
  <si>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</si>
  <si>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</si>
  <si>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</si>
  <si>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</si>
  <si>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</si>
  <si>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</si>
  <si>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</si>
  <si>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</si>
  <si>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</si>
  <si>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</si>
  <si>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</si>
  <si>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</si>
  <si>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</si>
  <si>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</si>
  <si>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</si>
  <si>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</si>
  <si>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</si>
  <si>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</si>
  <si>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</si>
  <si>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</si>
  <si>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</si>
  <si>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</si>
  <si>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</si>
  <si>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</si>
  <si>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</si>
  <si>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</si>
  <si>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</si>
  <si>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</si>
  <si>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</si>
  <si>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</si>
  <si>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</si>
  <si>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9"/>
  </si>
  <si>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</si>
  <si>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</si>
  <si>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</si>
  <si>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</si>
  <si>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</si>
  <si>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</si>
  <si>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</si>
  <si>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</si>
  <si>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</si>
  <si>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</si>
  <si>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</si>
  <si>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</si>
  <si>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</si>
  <si>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</si>
  <si>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</si>
  <si>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</si>
  <si>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</si>
  <si>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</si>
  <si>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</si>
  <si>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</si>
  <si>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</si>
  <si>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</si>
  <si>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</si>
  <si>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山梨県上野原市</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</si>
  <si>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</si>
  <si>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</si>
  <si>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</si>
  <si>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</si>
  <si>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</si>
  <si>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</si>
  <si>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</si>
  <si>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</si>
  <si>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</si>
  <si>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</si>
  <si>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</si>
  <si>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</si>
  <si>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</si>
  <si>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</si>
  <si>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</si>
  <si>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9"/>
  </si>
  <si>
    <t>赤字額</t>
    <rPh sb="0" eb="2">
      <t>アカジ</t>
    </rPh>
    <rPh sb="2" eb="3">
      <t>ガク</t>
    </rPh>
    <phoneticPr fontId="39"/>
  </si>
  <si>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</si>
  <si>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</si>
  <si>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</si>
  <si>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</si>
  <si>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9"/>
  </si>
  <si>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</si>
  <si>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</si>
  <si>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</si>
  <si>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</si>
  <si>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</si>
  <si>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</si>
  <si>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　　都市計画税</t>
  </si>
  <si>
    <t>令和4年度</t>
    <rPh sb="0" eb="2">
      <t>レイワ</t>
    </rPh>
    <rPh sb="3" eb="5">
      <t>ネンド</t>
    </rPh>
    <phoneticPr fontId="37"/>
  </si>
  <si>
    <t>　将来負担比率は平成３０年度より減少に転じているものの、類似団体内平均を大きく上回っている。一方で、有形固定資産減価償却率は増加傾向にあるとともに、令和元年度を境に類似団体内平均よりもやや高い水準で推移している。
　将来負担比率については、臨時財政対策債発行可能額が大きく減少したことなどにより標準財政規模の額が減少し、また地方債の新規発行額が元利償還額を下回ったことで、一般会計における地方債の現在高が減少しており、これにより将来負担額が大幅に減少したため、数値が減少している。
　有形固定資産減価償却率については、限られた財源の中で老朽化対策を行っている反面、単純に施設更新を行っているのではなく、可能な限り既存施設を有効活用することで財政負担を抑えている状況である。</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</si>
  <si>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</si>
  <si>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</si>
  <si>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</si>
  <si>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</si>
  <si>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</si>
  <si>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</si>
  <si>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</si>
  <si>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</si>
  <si>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</si>
  <si>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</si>
  <si>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</si>
  <si>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</si>
  <si>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</si>
  <si>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</si>
  <si>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</si>
  <si>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</si>
  <si>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</si>
  <si>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山梨県</t>
  </si>
  <si>
    <t>積立不足額を考慮して算定した額</t>
    <rPh sb="0" eb="1">
      <t>ツ</t>
    </rPh>
    <rPh sb="1" eb="2">
      <t>タ</t>
    </rPh>
    <rPh sb="2" eb="5">
      <t>フソクガク</t>
    </rPh>
    <rPh sb="6" eb="8">
      <t>コウリョ</t>
    </rPh>
    <rPh sb="10" eb="12">
      <t>サンテイ</t>
    </rPh>
    <rPh sb="14" eb="15">
      <t>ガク</t>
    </rPh>
    <phoneticPr fontId="40"/>
  </si>
  <si>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</si>
  <si>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</si>
  <si>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Ⅰ－２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</si>
  <si>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</si>
  <si>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</si>
  <si>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</si>
  <si>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</si>
  <si>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</si>
  <si>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</si>
  <si>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</si>
  <si>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</si>
  <si>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</si>
  <si>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</si>
  <si>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</si>
  <si>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</si>
  <si>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</si>
  <si>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</si>
  <si>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</si>
  <si>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</si>
  <si>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上野原市</t>
  </si>
  <si>
    <t>　うち利子</t>
  </si>
  <si>
    <t>区分</t>
  </si>
  <si>
    <t>地方交付税種地</t>
    <rPh sb="0" eb="2">
      <t>チホウ</t>
    </rPh>
    <rPh sb="2" eb="5">
      <t>コウフゼイ</t>
    </rPh>
    <rPh sb="5" eb="6">
      <t>シュ</t>
    </rPh>
    <rPh sb="6" eb="7">
      <t>チ</t>
    </rPh>
    <phoneticPr fontId="6"/>
  </si>
  <si>
    <t>2-3</t>
  </si>
  <si>
    <t>(　参考　）</t>
    <rPh sb="2" eb="4">
      <t>サンコウ</t>
    </rPh>
    <phoneticPr fontId="34"/>
  </si>
  <si>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</si>
  <si>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</si>
  <si>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</si>
  <si>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</si>
  <si>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</si>
  <si>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</si>
  <si>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</si>
  <si>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</si>
  <si>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</si>
  <si>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</si>
  <si>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</si>
  <si>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</si>
  <si>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</si>
  <si>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</si>
  <si>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</si>
  <si>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</si>
  <si>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</si>
  <si>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</si>
  <si>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</si>
  <si>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</si>
  <si>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</si>
  <si>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</si>
  <si>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</si>
  <si>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</si>
  <si>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</si>
  <si>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</si>
  <si>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</si>
  <si>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</si>
  <si>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</si>
  <si>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-8.6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</si>
  <si>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</si>
  <si>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</si>
  <si>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</si>
  <si>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</si>
  <si>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</si>
  <si>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</si>
  <si>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</si>
  <si>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</si>
  <si>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</si>
  <si>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</si>
  <si>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</si>
  <si>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</si>
  <si>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</si>
  <si>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</si>
  <si>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</si>
  <si>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</si>
  <si>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</si>
  <si>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</si>
  <si>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</si>
  <si>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</si>
  <si>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</si>
  <si>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</si>
  <si>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</si>
  <si>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</si>
  <si>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</si>
  <si>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</si>
  <si>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</si>
  <si>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</si>
  <si>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</si>
  <si>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</si>
  <si>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</si>
  <si>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</si>
  <si>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-1.5</t>
  </si>
  <si>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</si>
  <si>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</si>
  <si>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</si>
  <si>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</si>
  <si>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</si>
  <si>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1"/>
  </si>
  <si>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</si>
  <si>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</si>
  <si>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</si>
  <si>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</si>
  <si>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</si>
  <si>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</si>
  <si>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</si>
  <si>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</si>
  <si>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</si>
  <si>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</si>
  <si>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</si>
  <si>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</si>
  <si>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</si>
  <si>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</si>
  <si>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</si>
  <si>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</si>
  <si>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</si>
  <si>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</si>
  <si>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</si>
  <si>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</si>
  <si>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</si>
  <si>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</si>
  <si>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庁舎建設基金</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</si>
  <si>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</si>
  <si>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</si>
  <si>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</si>
  <si>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</si>
  <si>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</si>
  <si>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</si>
  <si>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</si>
  <si>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</si>
  <si>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</si>
  <si>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</si>
  <si>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</si>
  <si>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41"/>
  </si>
  <si>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</si>
  <si>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</si>
  <si>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</si>
  <si>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1"/>
  </si>
  <si>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</si>
  <si>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</si>
  <si>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</si>
  <si>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</si>
  <si>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</si>
  <si>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</si>
  <si>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</si>
  <si>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</si>
  <si>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</si>
  <si>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</si>
  <si>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</si>
  <si>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</si>
  <si>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</si>
  <si>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</si>
  <si>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</si>
  <si>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</si>
  <si>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</si>
  <si>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</si>
  <si>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</si>
  <si>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</si>
  <si>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</si>
  <si>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</si>
  <si>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</si>
  <si>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</si>
  <si>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</si>
  <si>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</si>
  <si>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</si>
  <si>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</si>
  <si>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</si>
  <si>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</si>
  <si>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3"/>
  </si>
  <si>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</si>
  <si>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</si>
  <si>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</si>
  <si>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</si>
  <si>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</si>
  <si>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</si>
  <si>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</si>
  <si>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</si>
  <si>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</si>
  <si>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</si>
  <si>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</si>
  <si>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超過課税分</t>
    <rPh sb="0" eb="2">
      <t>チョウカ</t>
    </rPh>
    <rPh sb="2" eb="4">
      <t>カゼイ</t>
    </rPh>
    <rPh sb="4" eb="5">
      <t>ブン</t>
    </rPh>
    <phoneticPr fontId="6"/>
  </si>
  <si>
    <t>目的別歳出の状況（単位 千円・％）</t>
  </si>
  <si>
    <t>普通税</t>
    <rPh sb="0" eb="2">
      <t>フツウ</t>
    </rPh>
    <rPh sb="2" eb="3">
      <t>ゼイ</t>
    </rPh>
    <phoneticPr fontId="44"/>
  </si>
  <si>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</si>
  <si>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</si>
  <si>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</si>
  <si>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</si>
  <si>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</si>
  <si>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</si>
  <si>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</si>
  <si>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</si>
  <si>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</si>
  <si>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</si>
  <si>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</si>
  <si>
    <t>総務費</t>
  </si>
  <si>
    <t>配当割交付金</t>
    <rPh sb="0" eb="2">
      <t>ハイトウ</t>
    </rPh>
    <rPh sb="2" eb="3">
      <t>ワリ</t>
    </rPh>
    <rPh sb="3" eb="6">
      <t>コウフキン</t>
    </rPh>
    <phoneticPr fontId="44"/>
  </si>
  <si>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</si>
  <si>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4"/>
  </si>
  <si>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</si>
  <si>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</si>
  <si>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</si>
  <si>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</si>
  <si>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</si>
  <si>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</si>
  <si>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</si>
  <si>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</si>
  <si>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</si>
  <si>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</si>
  <si>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</si>
  <si>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</si>
  <si>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</si>
  <si>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</si>
  <si>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</si>
  <si>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</si>
  <si>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</si>
  <si>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</si>
  <si>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</si>
  <si>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</si>
  <si>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</si>
  <si>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</si>
  <si>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</si>
  <si>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</si>
  <si>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</si>
  <si>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</si>
  <si>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9"/>
  </si>
  <si>
    <t>諸支出金</t>
    <rPh sb="3" eb="4">
      <t>キン</t>
    </rPh>
    <phoneticPr fontId="41"/>
  </si>
  <si>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</si>
  <si>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</si>
  <si>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</si>
  <si>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</si>
  <si>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</si>
  <si>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</si>
  <si>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</si>
  <si>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</si>
  <si>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</si>
  <si>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</si>
  <si>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</si>
  <si>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</si>
  <si>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6"/>
  </si>
  <si>
    <t>教育奨励資金特別会計</t>
  </si>
  <si>
    <t>経常経費充当一般財源等</t>
  </si>
  <si>
    <t>富士・東部広域環境事務組合</t>
    <rPh sb="0" eb="2">
      <t>フジ</t>
    </rPh>
    <rPh sb="3" eb="5">
      <t>トウブ</t>
    </rPh>
    <rPh sb="5" eb="7">
      <t>コウイキ</t>
    </rPh>
    <rPh sb="7" eb="9">
      <t>カンキョウ</t>
    </rPh>
    <rPh sb="9" eb="11">
      <t>ジム</t>
    </rPh>
    <rPh sb="11" eb="13">
      <t>クミアイ</t>
    </rPh>
    <phoneticPr fontId="6"/>
  </si>
  <si>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</si>
  <si>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</si>
  <si>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</si>
  <si>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</si>
  <si>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</si>
  <si>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</si>
  <si>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</si>
  <si>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</si>
  <si>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</si>
  <si>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</si>
  <si>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</si>
  <si>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</si>
  <si>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</si>
  <si>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</si>
  <si>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</si>
  <si>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</si>
  <si>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</si>
  <si>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一時借入金利子</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</si>
  <si>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</si>
  <si>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</si>
  <si>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</si>
  <si>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</si>
  <si>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</si>
  <si>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</si>
  <si>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</si>
  <si>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</si>
  <si>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</si>
  <si>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</si>
  <si>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</si>
  <si>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</si>
  <si>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</si>
  <si>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</si>
  <si>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</si>
  <si>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</si>
  <si>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</si>
  <si>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</si>
  <si>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</si>
  <si>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9"/>
  </si>
  <si>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</si>
  <si>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</si>
  <si>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</si>
  <si>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</si>
  <si>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</si>
  <si>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</si>
  <si>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</si>
  <si>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</si>
  <si>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　うち臨時財政対策債</t>
  </si>
  <si>
    <t>歳入合計</t>
  </si>
  <si>
    <t xml:space="preserve"> 過去５年間平均</t>
    <rPh sb="1" eb="3">
      <t>カコ</t>
    </rPh>
    <rPh sb="4" eb="6">
      <t>ネンカン</t>
    </rPh>
    <rPh sb="6" eb="8">
      <t>ヘイキン</t>
    </rPh>
    <phoneticPr fontId="6"/>
  </si>
  <si>
    <t>簡易水道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</si>
  <si>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</si>
  <si>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</si>
  <si>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</si>
  <si>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</si>
  <si>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</si>
  <si>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</si>
  <si>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</si>
  <si>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</si>
  <si>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</si>
  <si>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</si>
  <si>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</si>
  <si>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</si>
  <si>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</si>
  <si>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</si>
  <si>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</si>
  <si>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</si>
  <si>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</si>
  <si>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</si>
  <si>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</si>
  <si>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</si>
  <si>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</si>
  <si>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</si>
  <si>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</si>
  <si>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</si>
  <si>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</si>
  <si>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</si>
  <si>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</si>
  <si>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</si>
  <si>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</si>
  <si>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</si>
  <si>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</si>
  <si>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</si>
  <si>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</si>
  <si>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病院事業会計</t>
  </si>
  <si>
    <t>法適用企業</t>
  </si>
  <si>
    <t>公共下水道事業特別会計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</si>
  <si>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</si>
  <si>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</si>
  <si>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</si>
  <si>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</si>
  <si>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</si>
  <si>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</si>
  <si>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</si>
  <si>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</si>
  <si>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</si>
  <si>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</si>
  <si>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</si>
  <si>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</si>
  <si>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</si>
  <si>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</si>
  <si>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</si>
  <si>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</si>
  <si>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</si>
  <si>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</si>
  <si>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</si>
  <si>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</si>
  <si>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</si>
  <si>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</si>
  <si>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</si>
  <si>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</si>
  <si>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</si>
  <si>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</si>
  <si>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</si>
  <si>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</si>
  <si>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</si>
  <si>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</si>
  <si>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</si>
  <si>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</si>
  <si>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</si>
  <si>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</si>
  <si>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</si>
  <si>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</si>
  <si>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</si>
  <si>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</si>
  <si>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</si>
  <si>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</si>
  <si>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</si>
  <si>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</si>
  <si>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</si>
  <si>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</si>
  <si>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</si>
  <si>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</si>
  <si>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5"/>
  </si>
  <si>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</si>
  <si>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</si>
  <si>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</si>
  <si>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</si>
  <si>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</si>
  <si>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</si>
  <si>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</si>
  <si>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</si>
  <si>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</si>
  <si>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</si>
  <si>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</si>
  <si>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</si>
  <si>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</si>
  <si>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</si>
  <si>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</si>
  <si>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類似団体内平均(円)</t>
    <rPh sb="0" eb="2">
      <t>ルイジ</t>
    </rPh>
    <rPh sb="2" eb="4">
      <t>ダンタイ</t>
    </rPh>
    <phoneticPr fontId="6"/>
  </si>
  <si>
    <t>H30</t>
  </si>
  <si>
    <t>R01</t>
  </si>
  <si>
    <t>R02</t>
  </si>
  <si>
    <t>R03</t>
  </si>
  <si>
    <t>R04</t>
  </si>
  <si>
    <t>▲ 2.60</t>
  </si>
  <si>
    <t>その他会計（赤字）</t>
  </si>
  <si>
    <t>（百万円）</t>
  </si>
  <si>
    <t>公共施設整備基金</t>
    <rPh sb="0" eb="2">
      <t>コウキョウ</t>
    </rPh>
    <rPh sb="2" eb="4">
      <t>シセツ</t>
    </rPh>
    <rPh sb="4" eb="6">
      <t>セイビ</t>
    </rPh>
    <rPh sb="6" eb="8">
      <t>キキン</t>
    </rPh>
    <phoneticPr fontId="6"/>
  </si>
  <si>
    <t>地域福祉基金</t>
  </si>
  <si>
    <t>ふるさとまちづくり基金</t>
  </si>
  <si>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6"/>
  </si>
  <si>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6"/>
  </si>
  <si>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6"/>
  </si>
  <si>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</si>
  <si>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</si>
  <si>
    <t>分析欄</t>
    <rPh sb="0" eb="2">
      <t>ブンセキ</t>
    </rPh>
    <rPh sb="2" eb="3">
      <t>ラン</t>
    </rPh>
    <phoneticPr fontId="34"/>
  </si>
  <si>
    <t>当該団体値</t>
    <rPh sb="0" eb="2">
      <t>トウガイ</t>
    </rPh>
    <rPh sb="2" eb="4">
      <t>ダンタイ</t>
    </rPh>
    <rPh sb="4" eb="5">
      <t>アタイ</t>
    </rPh>
    <phoneticPr fontId="34"/>
  </si>
  <si>
    <t>将来負担比率</t>
  </si>
  <si>
    <t>有形固定資産減価償却率</t>
  </si>
  <si>
    <t>　将来負担比率は近年減少傾向が続いているが、依然として類似団体内平均値を上回っている。実質公債費比率は令和４年度も増加しており、類似団体内平均値も上回る結果となっている。
　今後の将来負担比率は、大型事業の借入金の完済が進み、償還額が発行額を上回ることによって地方債残高の減少が見込まれるため、当面は比率の減少が見込まれる。一方で、実質公債費比率については、大型事業実施により発行された地方債の元利償還の開始や、公営企業に対する準元利償還金の増加が見込まれることから、将来を見据えた比率抑制に努め、これまで以上に公債費の適正化に取り組んでいく必要がある。</t>
    <rPh sb="51" eb="53">
      <t>レイワ</t>
    </rPh>
    <rPh sb="54" eb="56">
      <t>ネンド</t>
    </rPh>
    <rPh sb="57" eb="59">
      <t>ゾウカ</t>
    </rPh>
    <rPh sb="64" eb="66">
      <t>ルイジ</t>
    </rPh>
    <rPh sb="66" eb="68">
      <t>ダンタイ</t>
    </rPh>
    <rPh sb="68" eb="69">
      <t>ナイ</t>
    </rPh>
    <rPh sb="69" eb="71">
      <t>ヘイキン</t>
    </rPh>
    <rPh sb="71" eb="72">
      <t>チ</t>
    </rPh>
    <rPh sb="73" eb="75">
      <t>ウワマワ</t>
    </rPh>
    <rPh sb="76" eb="78">
      <t>ケッカ</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</si>
</sst>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11"/>
      <name val="ＭＳ 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5"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3" fillId="0" borderId="30" xfId="20" applyFont="1" applyBorder="1" applyAlignment="1" applyProtection="1">
      <alignment horizontal="left" vertical="top" wrapText="1"/>
      <protection locked="0"/>
    </xf>
    <xf numFmtId="0" fontId="33" fillId="0" borderId="23" xfId="20" applyFont="1" applyBorder="1" applyAlignment="1" applyProtection="1">
      <alignment horizontal="left" vertical="top" wrapText="1"/>
      <protection locked="0"/>
    </xf>
    <xf numFmtId="0" fontId="33" fillId="0" borderId="16" xfId="20" applyFont="1" applyBorder="1" applyAlignment="1" applyProtection="1">
      <alignment horizontal="left" vertical="top" wrapText="1"/>
      <protection locked="0"/>
    </xf>
    <xf numFmtId="0" fontId="33" fillId="0" borderId="42" xfId="20" applyFont="1" applyBorder="1" applyAlignment="1" applyProtection="1">
      <alignment horizontal="left" vertical="top" wrapText="1"/>
      <protection locked="0"/>
    </xf>
    <xf numFmtId="0" fontId="33" fillId="0" borderId="0" xfId="20" applyFont="1" applyAlignment="1" applyProtection="1">
      <alignment horizontal="left" vertical="top" wrapText="1"/>
      <protection locked="0"/>
    </xf>
    <xf numFmtId="0" fontId="33" fillId="0" borderId="14" xfId="20" applyFont="1" applyBorder="1" applyAlignment="1" applyProtection="1">
      <alignment horizontal="left" vertical="top" wrapText="1"/>
      <protection locked="0"/>
    </xf>
    <xf numFmtId="0" fontId="33" fillId="0" borderId="31" xfId="20" applyFont="1" applyBorder="1" applyAlignment="1" applyProtection="1">
      <alignment horizontal="left" vertical="top" wrapText="1"/>
      <protection locked="0"/>
    </xf>
    <xf numFmtId="0" fontId="33" fillId="0" borderId="34" xfId="20" applyFont="1" applyBorder="1" applyAlignment="1" applyProtection="1">
      <alignment horizontal="left" vertical="top" wrapText="1"/>
      <protection locked="0"/>
    </xf>
    <xf numFmtId="0" fontId="3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69604</c:v>
                </c:pt>
                <c:pt idx="4">
                  <c:v>68410</c:v>
                </c:pt>
              </c:numCache>
            </c:numRef>
          </c:val>
          <c:smooth val="0"/>
          <c:extLst>
            <c:ext xmlns:c16="http://schemas.microsoft.com/office/drawing/2014/chart" uri="{C3380CC4-5D6E-409C-BE32-E72D297353CC}">
              <c16:uniqueId val="{00000000-73DA-47A9-A9C8-11F199D873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38296</c:v>
                </c:pt>
                <c:pt idx="1">
                  <c:v>49365</c:v>
                </c:pt>
                <c:pt idx="2">
                  <c:v>65343</c:v>
                </c:pt>
                <c:pt idx="3">
                  <c:v>59905</c:v>
                </c:pt>
                <c:pt idx="4">
                  <c:v>67273</c:v>
                </c:pt>
              </c:numCache>
            </c:numRef>
          </c:val>
          <c:smooth val="0"/>
          <c:extLst>
            <c:ext xmlns:c16="http://schemas.microsoft.com/office/drawing/2014/chart" uri="{C3380CC4-5D6E-409C-BE32-E72D297353CC}">
              <c16:uniqueId val="{00000001-73DA-47A9-A9C8-11F199D873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63774789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5.85</c:v>
                </c:pt>
                <c:pt idx="1">
                  <c:v>6.69</c:v>
                </c:pt>
                <c:pt idx="2">
                  <c:v>6.34</c:v>
                </c:pt>
                <c:pt idx="3">
                  <c:v>8.24</c:v>
                </c:pt>
                <c:pt idx="4">
                  <c:v>7.28</c:v>
                </c:pt>
              </c:numCache>
            </c:numRef>
          </c:val>
          <c:extLst>
            <c:ext xmlns:c16="http://schemas.microsoft.com/office/drawing/2014/chart" uri="{C3380CC4-5D6E-409C-BE32-E72D297353CC}">
              <c16:uniqueId val="{00000000-1618-4A0F-B2D8-A9597B9624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28.23</c:v>
                </c:pt>
                <c:pt idx="1">
                  <c:v>28.84</c:v>
                </c:pt>
                <c:pt idx="2">
                  <c:v>25.71</c:v>
                </c:pt>
                <c:pt idx="3">
                  <c:v>23.3</c:v>
                </c:pt>
                <c:pt idx="4">
                  <c:v>34.81</c:v>
                </c:pt>
              </c:numCache>
            </c:numRef>
          </c:val>
          <c:extLst>
            <c:ext xmlns:c16="http://schemas.microsoft.com/office/drawing/2014/chart" uri="{C3380CC4-5D6E-409C-BE32-E72D297353CC}">
              <c16:uniqueId val="{00000001-1618-4A0F-B2D8-A9597B9624A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1.26</c:v>
                </c:pt>
                <c:pt idx="1">
                  <c:v>0.75</c:v>
                </c:pt>
                <c:pt idx="2">
                  <c:v>-2.6</c:v>
                </c:pt>
                <c:pt idx="3">
                  <c:v>0.71</c:v>
                </c:pt>
                <c:pt idx="4">
                  <c:v>9.6999999999999993</c:v>
                </c:pt>
              </c:numCache>
            </c:numRef>
          </c:val>
          <c:smooth val="0"/>
          <c:extLst>
            <c:ext xmlns:c16="http://schemas.microsoft.com/office/drawing/2014/chart" uri="{C3380CC4-5D6E-409C-BE32-E72D297353CC}">
              <c16:uniqueId val="{00000002-1618-4A0F-B2D8-A9597B9624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11A-436F-A11A-ED0E2ADD0E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1A-436F-A11A-ED0E2ADD0EE9}"/>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11A-436F-A11A-ED0E2ADD0E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11A-436F-A11A-ED0E2ADD0EE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911A-436F-A11A-ED0E2ADD0EE9}"/>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0.05</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5-911A-436F-A11A-ED0E2ADD0EE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0.16</c:v>
                </c:pt>
                <c:pt idx="4">
                  <c:v>#N/A</c:v>
                </c:pt>
                <c:pt idx="5">
                  <c:v>0.38</c:v>
                </c:pt>
                <c:pt idx="6">
                  <c:v>#N/A</c:v>
                </c:pt>
                <c:pt idx="7">
                  <c:v>0.57999999999999996</c:v>
                </c:pt>
                <c:pt idx="8">
                  <c:v>#N/A</c:v>
                </c:pt>
                <c:pt idx="9">
                  <c:v>0.44</c:v>
                </c:pt>
              </c:numCache>
            </c:numRef>
          </c:val>
          <c:extLst>
            <c:ext xmlns:c16="http://schemas.microsoft.com/office/drawing/2014/chart" uri="{C3380CC4-5D6E-409C-BE32-E72D297353CC}">
              <c16:uniqueId val="{00000006-911A-436F-A11A-ED0E2ADD0E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1.98</c:v>
                </c:pt>
                <c:pt idx="2">
                  <c:v>#N/A</c:v>
                </c:pt>
                <c:pt idx="3">
                  <c:v>2.02</c:v>
                </c:pt>
                <c:pt idx="4">
                  <c:v>#N/A</c:v>
                </c:pt>
                <c:pt idx="5">
                  <c:v>1.24</c:v>
                </c:pt>
                <c:pt idx="6">
                  <c:v>#N/A</c:v>
                </c:pt>
                <c:pt idx="7">
                  <c:v>0.8</c:v>
                </c:pt>
                <c:pt idx="8">
                  <c:v>#N/A</c:v>
                </c:pt>
                <c:pt idx="9">
                  <c:v>0.98</c:v>
                </c:pt>
              </c:numCache>
            </c:numRef>
          </c:val>
          <c:extLst>
            <c:ext xmlns:c16="http://schemas.microsoft.com/office/drawing/2014/chart" uri="{C3380CC4-5D6E-409C-BE32-E72D297353CC}">
              <c16:uniqueId val="{00000007-911A-436F-A11A-ED0E2ADD0EE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4.0199999999999996</c:v>
                </c:pt>
                <c:pt idx="2">
                  <c:v>#N/A</c:v>
                </c:pt>
                <c:pt idx="3">
                  <c:v>4.63</c:v>
                </c:pt>
                <c:pt idx="4">
                  <c:v>#N/A</c:v>
                </c:pt>
                <c:pt idx="5">
                  <c:v>4.01</c:v>
                </c:pt>
                <c:pt idx="6">
                  <c:v>#N/A</c:v>
                </c:pt>
                <c:pt idx="7">
                  <c:v>3.29</c:v>
                </c:pt>
                <c:pt idx="8">
                  <c:v>#N/A</c:v>
                </c:pt>
                <c:pt idx="9">
                  <c:v>3.04</c:v>
                </c:pt>
              </c:numCache>
            </c:numRef>
          </c:val>
          <c:extLst>
            <c:ext xmlns:c16="http://schemas.microsoft.com/office/drawing/2014/chart" uri="{C3380CC4-5D6E-409C-BE32-E72D297353CC}">
              <c16:uniqueId val="{00000008-911A-436F-A11A-ED0E2ADD0E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5.84</c:v>
                </c:pt>
                <c:pt idx="2">
                  <c:v>#N/A</c:v>
                </c:pt>
                <c:pt idx="3">
                  <c:v>6.69</c:v>
                </c:pt>
                <c:pt idx="4">
                  <c:v>#N/A</c:v>
                </c:pt>
                <c:pt idx="5">
                  <c:v>6.34</c:v>
                </c:pt>
                <c:pt idx="6">
                  <c:v>#N/A</c:v>
                </c:pt>
                <c:pt idx="7">
                  <c:v>8.23</c:v>
                </c:pt>
                <c:pt idx="8">
                  <c:v>#N/A</c:v>
                </c:pt>
                <c:pt idx="9">
                  <c:v>7.28</c:v>
                </c:pt>
              </c:numCache>
            </c:numRef>
          </c:val>
          <c:extLst>
            <c:ext xmlns:c16="http://schemas.microsoft.com/office/drawing/2014/chart" uri="{C3380CC4-5D6E-409C-BE32-E72D297353CC}">
              <c16:uniqueId val="{00000009-911A-436F-A11A-ED0E2ADD0EE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1418</c:v>
                </c:pt>
                <c:pt idx="5">
                  <c:v>1331</c:v>
                </c:pt>
                <c:pt idx="8">
                  <c:v>1349</c:v>
                </c:pt>
                <c:pt idx="11">
                  <c:v>1311</c:v>
                </c:pt>
                <c:pt idx="14">
                  <c:v>1291</c:v>
                </c:pt>
              </c:numCache>
            </c:numRef>
          </c:val>
          <c:extLst>
            <c:ext xmlns:c16="http://schemas.microsoft.com/office/drawing/2014/chart" uri="{C3380CC4-5D6E-409C-BE32-E72D297353CC}">
              <c16:uniqueId val="{00000000-4EA3-482A-9C55-B83F39AE8D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A3-482A-9C55-B83F39AE8D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A3-482A-9C55-B83F39AE8D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110</c:v>
                </c:pt>
                <c:pt idx="6">
                  <c:v>138</c:v>
                </c:pt>
                <c:pt idx="9">
                  <c:v>90</c:v>
                </c:pt>
                <c:pt idx="12">
                  <c:v>222</c:v>
                </c:pt>
              </c:numCache>
            </c:numRef>
          </c:val>
          <c:extLst>
            <c:ext xmlns:c16="http://schemas.microsoft.com/office/drawing/2014/chart" uri="{C3380CC4-5D6E-409C-BE32-E72D297353CC}">
              <c16:uniqueId val="{00000003-4EA3-482A-9C55-B83F39AE8D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396</c:v>
                </c:pt>
                <c:pt idx="3">
                  <c:v>410</c:v>
                </c:pt>
                <c:pt idx="6">
                  <c:v>409</c:v>
                </c:pt>
                <c:pt idx="9">
                  <c:v>447</c:v>
                </c:pt>
                <c:pt idx="12">
                  <c:v>393</c:v>
                </c:pt>
              </c:numCache>
            </c:numRef>
          </c:val>
          <c:extLst>
            <c:ext xmlns:c16="http://schemas.microsoft.com/office/drawing/2014/chart" uri="{C3380CC4-5D6E-409C-BE32-E72D297353CC}">
              <c16:uniqueId val="{00000004-4EA3-482A-9C55-B83F39AE8D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A3-482A-9C55-B83F39AE8D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A3-482A-9C55-B83F39AE8D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1516</c:v>
                </c:pt>
                <c:pt idx="3">
                  <c:v>1436</c:v>
                </c:pt>
                <c:pt idx="6">
                  <c:v>1519</c:v>
                </c:pt>
                <c:pt idx="9">
                  <c:v>1520</c:v>
                </c:pt>
                <c:pt idx="12">
                  <c:v>1497</c:v>
                </c:pt>
              </c:numCache>
            </c:numRef>
          </c:val>
          <c:extLst>
            <c:ext xmlns:c16="http://schemas.microsoft.com/office/drawing/2014/chart" uri="{C3380CC4-5D6E-409C-BE32-E72D297353CC}">
              <c16:uniqueId val="{00000007-4EA3-482A-9C55-B83F39AE8D2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595</c:v>
                </c:pt>
                <c:pt idx="2">
                  <c:v>#N/A</c:v>
                </c:pt>
                <c:pt idx="3">
                  <c:v>#N/A</c:v>
                </c:pt>
                <c:pt idx="4">
                  <c:v>625</c:v>
                </c:pt>
                <c:pt idx="5">
                  <c:v>#N/A</c:v>
                </c:pt>
                <c:pt idx="6">
                  <c:v>#N/A</c:v>
                </c:pt>
                <c:pt idx="7">
                  <c:v>717</c:v>
                </c:pt>
                <c:pt idx="8">
                  <c:v>#N/A</c:v>
                </c:pt>
                <c:pt idx="9">
                  <c:v>#N/A</c:v>
                </c:pt>
                <c:pt idx="10">
                  <c:v>746</c:v>
                </c:pt>
                <c:pt idx="11">
                  <c:v>#N/A</c:v>
                </c:pt>
                <c:pt idx="12">
                  <c:v>#N/A</c:v>
                </c:pt>
                <c:pt idx="13">
                  <c:v>821</c:v>
                </c:pt>
                <c:pt idx="14">
                  <c:v>#N/A</c:v>
                </c:pt>
              </c:numCache>
            </c:numRef>
          </c:val>
          <c:smooth val="0"/>
          <c:extLst>
            <c:ext xmlns:c16="http://schemas.microsoft.com/office/drawing/2014/chart" uri="{C3380CC4-5D6E-409C-BE32-E72D297353CC}">
              <c16:uniqueId val="{00000008-4EA3-482A-9C55-B83F39AE8D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13600</c:v>
                </c:pt>
                <c:pt idx="5">
                  <c:v>13108</c:v>
                </c:pt>
                <c:pt idx="8">
                  <c:v>12628</c:v>
                </c:pt>
                <c:pt idx="11">
                  <c:v>11946</c:v>
                </c:pt>
                <c:pt idx="14">
                  <c:v>11297</c:v>
                </c:pt>
              </c:numCache>
            </c:numRef>
          </c:val>
          <c:extLst>
            <c:ext xmlns:c16="http://schemas.microsoft.com/office/drawing/2014/chart" uri="{C3380CC4-5D6E-409C-BE32-E72D297353CC}">
              <c16:uniqueId val="{00000000-CE8D-490F-BEA3-F145049B19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c:v>
                </c:pt>
                <c:pt idx="5">
                  <c:v>92</c:v>
                </c:pt>
                <c:pt idx="8">
                  <c:v>77</c:v>
                </c:pt>
                <c:pt idx="11">
                  <c:v>70</c:v>
                </c:pt>
                <c:pt idx="14">
                  <c:v>65</c:v>
                </c:pt>
              </c:numCache>
            </c:numRef>
          </c:val>
          <c:extLst>
            <c:ext xmlns:c16="http://schemas.microsoft.com/office/drawing/2014/chart" uri="{C3380CC4-5D6E-409C-BE32-E72D297353CC}">
              <c16:uniqueId val="{00000001-CE8D-490F-BEA3-F145049B19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4598</c:v>
                </c:pt>
                <c:pt idx="5">
                  <c:v>4736</c:v>
                </c:pt>
                <c:pt idx="8">
                  <c:v>5031</c:v>
                </c:pt>
                <c:pt idx="11">
                  <c:v>5673</c:v>
                </c:pt>
                <c:pt idx="14">
                  <c:v>6612</c:v>
                </c:pt>
              </c:numCache>
            </c:numRef>
          </c:val>
          <c:extLst>
            <c:ext xmlns:c16="http://schemas.microsoft.com/office/drawing/2014/chart" uri="{C3380CC4-5D6E-409C-BE32-E72D297353CC}">
              <c16:uniqueId val="{00000002-CE8D-490F-BEA3-F145049B19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8D-490F-BEA3-F145049B19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8D-490F-BEA3-F145049B19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8D-490F-BEA3-F145049B19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2374</c:v>
                </c:pt>
                <c:pt idx="3">
                  <c:v>2342</c:v>
                </c:pt>
                <c:pt idx="6">
                  <c:v>2343</c:v>
                </c:pt>
                <c:pt idx="9">
                  <c:v>2314</c:v>
                </c:pt>
                <c:pt idx="12">
                  <c:v>2275</c:v>
                </c:pt>
              </c:numCache>
            </c:numRef>
          </c:val>
          <c:extLst>
            <c:ext xmlns:c16="http://schemas.microsoft.com/office/drawing/2014/chart" uri="{C3380CC4-5D6E-409C-BE32-E72D297353CC}">
              <c16:uniqueId val="{00000006-CE8D-490F-BEA3-F145049B19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1518</c:v>
                </c:pt>
                <c:pt idx="3">
                  <c:v>1425</c:v>
                </c:pt>
                <c:pt idx="6">
                  <c:v>1473</c:v>
                </c:pt>
                <c:pt idx="9">
                  <c:v>1335</c:v>
                </c:pt>
                <c:pt idx="12">
                  <c:v>1651</c:v>
                </c:pt>
              </c:numCache>
            </c:numRef>
          </c:val>
          <c:extLst>
            <c:ext xmlns:c16="http://schemas.microsoft.com/office/drawing/2014/chart" uri="{C3380CC4-5D6E-409C-BE32-E72D297353CC}">
              <c16:uniqueId val="{00000007-CE8D-490F-BEA3-F145049B19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4765</c:v>
                </c:pt>
                <c:pt idx="3">
                  <c:v>4550</c:v>
                </c:pt>
                <c:pt idx="6">
                  <c:v>4231</c:v>
                </c:pt>
                <c:pt idx="9">
                  <c:v>3925</c:v>
                </c:pt>
                <c:pt idx="12">
                  <c:v>3687</c:v>
                </c:pt>
              </c:numCache>
            </c:numRef>
          </c:val>
          <c:extLst>
            <c:ext xmlns:c16="http://schemas.microsoft.com/office/drawing/2014/chart" uri="{C3380CC4-5D6E-409C-BE32-E72D297353CC}">
              <c16:uniqueId val="{00000008-CE8D-490F-BEA3-F145049B19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8D-490F-BEA3-F145049B19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13813</c:v>
                </c:pt>
                <c:pt idx="3">
                  <c:v>13411</c:v>
                </c:pt>
                <c:pt idx="6">
                  <c:v>13108</c:v>
                </c:pt>
                <c:pt idx="9">
                  <c:v>12588</c:v>
                </c:pt>
                <c:pt idx="12">
                  <c:v>11955</c:v>
                </c:pt>
              </c:numCache>
            </c:numRef>
          </c:val>
          <c:extLst>
            <c:ext xmlns:c16="http://schemas.microsoft.com/office/drawing/2014/chart" uri="{C3380CC4-5D6E-409C-BE32-E72D297353CC}">
              <c16:uniqueId val="{0000000A-CE8D-490F-BEA3-F145049B191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4183</c:v>
                </c:pt>
                <c:pt idx="2">
                  <c:v>#N/A</c:v>
                </c:pt>
                <c:pt idx="3">
                  <c:v>#N/A</c:v>
                </c:pt>
                <c:pt idx="4">
                  <c:v>3791</c:v>
                </c:pt>
                <c:pt idx="5">
                  <c:v>#N/A</c:v>
                </c:pt>
                <c:pt idx="6">
                  <c:v>#N/A</c:v>
                </c:pt>
                <c:pt idx="7">
                  <c:v>3420</c:v>
                </c:pt>
                <c:pt idx="8">
                  <c:v>#N/A</c:v>
                </c:pt>
                <c:pt idx="9">
                  <c:v>#N/A</c:v>
                </c:pt>
                <c:pt idx="10">
                  <c:v>2473</c:v>
                </c:pt>
                <c:pt idx="11">
                  <c:v>#N/A</c:v>
                </c:pt>
                <c:pt idx="12">
                  <c:v>#N/A</c:v>
                </c:pt>
                <c:pt idx="13">
                  <c:v>1593</c:v>
                </c:pt>
                <c:pt idx="14">
                  <c:v>#N/A</c:v>
                </c:pt>
              </c:numCache>
            </c:numRef>
          </c:val>
          <c:smooth val="0"/>
          <c:extLst>
            <c:ext xmlns:c16="http://schemas.microsoft.com/office/drawing/2014/chart" uri="{C3380CC4-5D6E-409C-BE32-E72D297353CC}">
              <c16:uniqueId val="{0000000B-CE8D-490F-BEA3-F145049B191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1916</c:v>
                </c:pt>
                <c:pt idx="1">
                  <c:v>1805</c:v>
                </c:pt>
                <c:pt idx="2">
                  <c:v>2626</c:v>
                </c:pt>
              </c:numCache>
            </c:numRef>
          </c:val>
          <c:extLst>
            <c:ext xmlns:c16="http://schemas.microsoft.com/office/drawing/2014/chart" uri="{C3380CC4-5D6E-409C-BE32-E72D297353CC}">
              <c16:uniqueId val="{00000000-F75D-4683-B2C1-2E24DFE087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661</c:v>
                </c:pt>
                <c:pt idx="1">
                  <c:v>765</c:v>
                </c:pt>
                <c:pt idx="2">
                  <c:v>755</c:v>
                </c:pt>
              </c:numCache>
            </c:numRef>
          </c:val>
          <c:extLst>
            <c:ext xmlns:c16="http://schemas.microsoft.com/office/drawing/2014/chart" uri="{C3380CC4-5D6E-409C-BE32-E72D297353CC}">
              <c16:uniqueId val="{00000001-F75D-4683-B2C1-2E24DFE087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1976</c:v>
                </c:pt>
                <c:pt idx="1">
                  <c:v>2489</c:v>
                </c:pt>
                <c:pt idx="2">
                  <c:v>2530</c:v>
                </c:pt>
              </c:numCache>
            </c:numRef>
          </c:val>
          <c:extLst>
            <c:ext xmlns:c16="http://schemas.microsoft.com/office/drawing/2014/chart" uri="{C3380CC4-5D6E-409C-BE32-E72D297353CC}">
              <c16:uniqueId val="{00000002-F75D-4683-B2C1-2E24DFE0875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1B1-4D6F-AF88-B2D1E8145F12}"/>
              </c:ext>
            </c:extLst>
          </c:dPt>
          <c:dPt>
            <c:idx val="1"/>
            <c:bubble3D val="0"/>
            <c:extLst>
              <c:ext xmlns:c16="http://schemas.microsoft.com/office/drawing/2014/chart" uri="{C3380CC4-5D6E-409C-BE32-E72D297353CC}">
                <c16:uniqueId val="{00000001-B1B1-4D6F-AF88-B2D1E8145F12}"/>
              </c:ext>
            </c:extLst>
          </c:dPt>
          <c:dPt>
            <c:idx val="2"/>
            <c:bubble3D val="0"/>
            <c:extLst>
              <c:ext xmlns:c16="http://schemas.microsoft.com/office/drawing/2014/chart" uri="{C3380CC4-5D6E-409C-BE32-E72D297353CC}">
                <c16:uniqueId val="{00000002-B1B1-4D6F-AF88-B2D1E8145F12}"/>
              </c:ext>
            </c:extLst>
          </c:dPt>
          <c:dPt>
            <c:idx val="3"/>
            <c:bubble3D val="0"/>
            <c:extLst>
              <c:ext xmlns:c16="http://schemas.microsoft.com/office/drawing/2014/chart" uri="{C3380CC4-5D6E-409C-BE32-E72D297353CC}">
                <c16:uniqueId val="{00000003-B1B1-4D6F-AF88-B2D1E8145F12}"/>
              </c:ext>
            </c:extLst>
          </c:dPt>
          <c:dPt>
            <c:idx val="4"/>
            <c:bubble3D val="0"/>
            <c:extLst>
              <c:ext xmlns:c16="http://schemas.microsoft.com/office/drawing/2014/chart" uri="{C3380CC4-5D6E-409C-BE32-E72D297353CC}">
                <c16:uniqueId val="{00000004-B1B1-4D6F-AF88-B2D1E8145F12}"/>
              </c:ext>
            </c:extLst>
          </c:dPt>
          <c:dPt>
            <c:idx val="8"/>
            <c:bubble3D val="0"/>
            <c:extLst>
              <c:ext xmlns:c16="http://schemas.microsoft.com/office/drawing/2014/chart" uri="{C3380CC4-5D6E-409C-BE32-E72D297353CC}">
                <c16:uniqueId val="{00000005-B1B1-4D6F-AF88-B2D1E8145F12}"/>
              </c:ext>
            </c:extLst>
          </c:dPt>
          <c:dPt>
            <c:idx val="16"/>
            <c:bubble3D val="0"/>
            <c:extLst>
              <c:ext xmlns:c16="http://schemas.microsoft.com/office/drawing/2014/chart" uri="{C3380CC4-5D6E-409C-BE32-E72D297353CC}">
                <c16:uniqueId val="{00000006-B1B1-4D6F-AF88-B2D1E8145F12}"/>
              </c:ext>
            </c:extLst>
          </c:dPt>
          <c:dPt>
            <c:idx val="24"/>
            <c:bubble3D val="0"/>
            <c:extLst>
              <c:ext xmlns:c16="http://schemas.microsoft.com/office/drawing/2014/chart" uri="{C3380CC4-5D6E-409C-BE32-E72D297353CC}">
                <c16:uniqueId val="{00000007-B1B1-4D6F-AF88-B2D1E8145F12}"/>
              </c:ext>
            </c:extLst>
          </c:dPt>
          <c:dPt>
            <c:idx val="32"/>
            <c:bubble3D val="0"/>
            <c:extLst>
              <c:ext xmlns:c16="http://schemas.microsoft.com/office/drawing/2014/chart" uri="{C3380CC4-5D6E-409C-BE32-E72D297353CC}">
                <c16:uniqueId val="{00000008-B1B1-4D6F-AF88-B2D1E8145F12}"/>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1B1-4D6F-AF88-B2D1E8145F12}"/>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1B1-4D6F-AF88-B2D1E8145F12}"/>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1B1-4D6F-AF88-B2D1E8145F12}"/>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1B1-4D6F-AF88-B2D1E8145F12}"/>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1B1-4D6F-AF88-B2D1E8145F12}"/>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1B1-4D6F-AF88-B2D1E8145F12}"/>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1B1-4D6F-AF88-B2D1E8145F12}"/>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1B1-4D6F-AF88-B2D1E8145F12}"/>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1B1-4D6F-AF88-B2D1E8145F1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61.8</c:v>
                </c:pt>
                <c:pt idx="16">
                  <c:v>63.6</c:v>
                </c:pt>
                <c:pt idx="24">
                  <c:v>65.900000000000006</c:v>
                </c:pt>
                <c:pt idx="32">
                  <c:v>67.8</c:v>
                </c:pt>
              </c:numCache>
            </c:numRef>
          </c:xVal>
          <c:yVal>
            <c:numRef>
              <c:f>公会計指標分析・財政指標組合せ分析表!$BP$51:$DC$51</c:f>
              <c:numCache>
                <c:formatCode>#,##0.0;"▲ "#,##0.0</c:formatCode>
                <c:ptCount val="40"/>
                <c:pt idx="0">
                  <c:v>69.5</c:v>
                </c:pt>
                <c:pt idx="8">
                  <c:v>63.6</c:v>
                </c:pt>
                <c:pt idx="16">
                  <c:v>55.8</c:v>
                </c:pt>
                <c:pt idx="24">
                  <c:v>38.299999999999997</c:v>
                </c:pt>
                <c:pt idx="32">
                  <c:v>25.4</c:v>
                </c:pt>
              </c:numCache>
            </c:numRef>
          </c:yVal>
          <c:smooth val="0"/>
          <c:extLst>
            <c:ext xmlns:c16="http://schemas.microsoft.com/office/drawing/2014/chart" uri="{C3380CC4-5D6E-409C-BE32-E72D297353CC}">
              <c16:uniqueId val="{00000009-B1B1-4D6F-AF88-B2D1E8145F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1B1-4D6F-AF88-B2D1E8145F12}"/>
              </c:ext>
            </c:extLst>
          </c:dPt>
          <c:dPt>
            <c:idx val="1"/>
            <c:bubble3D val="0"/>
            <c:extLst>
              <c:ext xmlns:c16="http://schemas.microsoft.com/office/drawing/2014/chart" uri="{C3380CC4-5D6E-409C-BE32-E72D297353CC}">
                <c16:uniqueId val="{0000000B-B1B1-4D6F-AF88-B2D1E8145F12}"/>
              </c:ext>
            </c:extLst>
          </c:dPt>
          <c:dPt>
            <c:idx val="2"/>
            <c:bubble3D val="0"/>
            <c:extLst>
              <c:ext xmlns:c16="http://schemas.microsoft.com/office/drawing/2014/chart" uri="{C3380CC4-5D6E-409C-BE32-E72D297353CC}">
                <c16:uniqueId val="{0000000C-B1B1-4D6F-AF88-B2D1E8145F12}"/>
              </c:ext>
            </c:extLst>
          </c:dPt>
          <c:dPt>
            <c:idx val="3"/>
            <c:bubble3D val="0"/>
            <c:extLst>
              <c:ext xmlns:c16="http://schemas.microsoft.com/office/drawing/2014/chart" uri="{C3380CC4-5D6E-409C-BE32-E72D297353CC}">
                <c16:uniqueId val="{0000000D-B1B1-4D6F-AF88-B2D1E8145F12}"/>
              </c:ext>
            </c:extLst>
          </c:dPt>
          <c:dPt>
            <c:idx val="4"/>
            <c:bubble3D val="0"/>
            <c:extLst>
              <c:ext xmlns:c16="http://schemas.microsoft.com/office/drawing/2014/chart" uri="{C3380CC4-5D6E-409C-BE32-E72D297353CC}">
                <c16:uniqueId val="{0000000E-B1B1-4D6F-AF88-B2D1E8145F12}"/>
              </c:ext>
            </c:extLst>
          </c:dPt>
          <c:dPt>
            <c:idx val="8"/>
            <c:bubble3D val="0"/>
            <c:extLst>
              <c:ext xmlns:c16="http://schemas.microsoft.com/office/drawing/2014/chart" uri="{C3380CC4-5D6E-409C-BE32-E72D297353CC}">
                <c16:uniqueId val="{0000000F-B1B1-4D6F-AF88-B2D1E8145F12}"/>
              </c:ext>
            </c:extLst>
          </c:dPt>
          <c:dPt>
            <c:idx val="16"/>
            <c:bubble3D val="0"/>
            <c:extLst>
              <c:ext xmlns:c16="http://schemas.microsoft.com/office/drawing/2014/chart" uri="{C3380CC4-5D6E-409C-BE32-E72D297353CC}">
                <c16:uniqueId val="{00000010-B1B1-4D6F-AF88-B2D1E8145F12}"/>
              </c:ext>
            </c:extLst>
          </c:dPt>
          <c:dPt>
            <c:idx val="24"/>
            <c:bubble3D val="0"/>
            <c:extLst>
              <c:ext xmlns:c16="http://schemas.microsoft.com/office/drawing/2014/chart" uri="{C3380CC4-5D6E-409C-BE32-E72D297353CC}">
                <c16:uniqueId val="{00000011-B1B1-4D6F-AF88-B2D1E8145F12}"/>
              </c:ext>
            </c:extLst>
          </c:dPt>
          <c:dPt>
            <c:idx val="32"/>
            <c:bubble3D val="0"/>
            <c:extLst>
              <c:ext xmlns:c16="http://schemas.microsoft.com/office/drawing/2014/chart" uri="{C3380CC4-5D6E-409C-BE32-E72D297353CC}">
                <c16:uniqueId val="{00000012-B1B1-4D6F-AF88-B2D1E8145F12}"/>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1B1-4D6F-AF88-B2D1E8145F12}"/>
                </c:ext>
              </c:extLst>
            </c:dLbl>
            <c:dLbl>
              <c:idx val="1"/>
              <c:delete val="1"/>
              <c:extLst>
                <c:ext xmlns:c15="http://schemas.microsoft.com/office/drawing/2012/chart" uri="{CE6537A1-D6FC-4f65-9D91-7224C49458BB}"/>
                <c:ext xmlns:c16="http://schemas.microsoft.com/office/drawing/2014/chart" uri="{C3380CC4-5D6E-409C-BE32-E72D297353CC}">
                  <c16:uniqueId val="{0000000B-B1B1-4D6F-AF88-B2D1E8145F12}"/>
                </c:ext>
              </c:extLst>
            </c:dLbl>
            <c:dLbl>
              <c:idx val="2"/>
              <c:delete val="1"/>
              <c:extLst>
                <c:ext xmlns:c15="http://schemas.microsoft.com/office/drawing/2012/chart" uri="{CE6537A1-D6FC-4f65-9D91-7224C49458BB}"/>
                <c:ext xmlns:c16="http://schemas.microsoft.com/office/drawing/2014/chart" uri="{C3380CC4-5D6E-409C-BE32-E72D297353CC}">
                  <c16:uniqueId val="{0000000C-B1B1-4D6F-AF88-B2D1E8145F12}"/>
                </c:ext>
              </c:extLst>
            </c:dLbl>
            <c:dLbl>
              <c:idx val="3"/>
              <c:delete val="1"/>
              <c:extLst>
                <c:ext xmlns:c15="http://schemas.microsoft.com/office/drawing/2012/chart" uri="{CE6537A1-D6FC-4f65-9D91-7224C49458BB}"/>
                <c:ext xmlns:c16="http://schemas.microsoft.com/office/drawing/2014/chart" uri="{C3380CC4-5D6E-409C-BE32-E72D297353CC}">
                  <c16:uniqueId val="{0000000D-B1B1-4D6F-AF88-B2D1E8145F12}"/>
                </c:ext>
              </c:extLst>
            </c:dLbl>
            <c:dLbl>
              <c:idx val="4"/>
              <c:delete val="1"/>
              <c:extLst>
                <c:ext xmlns:c15="http://schemas.microsoft.com/office/drawing/2012/chart" uri="{CE6537A1-D6FC-4f65-9D91-7224C49458BB}"/>
                <c:ext xmlns:c16="http://schemas.microsoft.com/office/drawing/2014/chart" uri="{C3380CC4-5D6E-409C-BE32-E72D297353CC}">
                  <c16:uniqueId val="{0000000E-B1B1-4D6F-AF88-B2D1E8145F12}"/>
                </c:ext>
              </c:extLst>
            </c:dLbl>
            <c:dLbl>
              <c:idx val="8"/>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1B1-4D6F-AF88-B2D1E8145F12}"/>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1B1-4D6F-AF88-B2D1E8145F12}"/>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1B1-4D6F-AF88-B2D1E8145F12}"/>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1B1-4D6F-AF88-B2D1E8145F1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63.2</c:v>
                </c:pt>
                <c:pt idx="32">
                  <c:v>65.2</c:v>
                </c:pt>
              </c:numCache>
            </c:numRef>
          </c:xVal>
          <c:yVal>
            <c:numRef>
              <c:f>公会計指標分析・財政指標組合せ分析表!$BP$55:$DC$55</c:f>
              <c:numCache>
                <c:formatCode>#,##0.0;"▲ "#,##0.0</c:formatCode>
                <c:ptCount val="40"/>
                <c:pt idx="0">
                  <c:v>37.9</c:v>
                </c:pt>
                <c:pt idx="8">
                  <c:v>38.700000000000003</c:v>
                </c:pt>
                <c:pt idx="16">
                  <c:v>32.5</c:v>
                </c:pt>
                <c:pt idx="24">
                  <c:v>25.1</c:v>
                </c:pt>
                <c:pt idx="32">
                  <c:v>17.600000000000001</c:v>
                </c:pt>
              </c:numCache>
            </c:numRef>
          </c:yVal>
          <c:smooth val="0"/>
          <c:extLst>
            <c:ext xmlns:c16="http://schemas.microsoft.com/office/drawing/2014/chart" uri="{C3380CC4-5D6E-409C-BE32-E72D297353CC}">
              <c16:uniqueId val="{00000013-B1B1-4D6F-AF88-B2D1E8145F12}"/>
            </c:ext>
          </c:extLst>
        </c:ser>
        <c:dLbls>
          <c:showLegendKey val="0"/>
          <c:showVal val="1"/>
          <c:showCatName val="0"/>
          <c:showSerName val="0"/>
          <c:showPercent val="0"/>
          <c:showBubbleSize val="0"/>
        </c:dLbls>
        <c:axId val="3"/>
        <c:axId val="2"/>
      </c:scatterChart>
      <c:valAx>
        <c:axId val="3"/>
        <c:scaling>
          <c:orientation val="maxMin"/>
          <c:max val="69"/>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AE6-484D-B317-66564ED06DA0}"/>
              </c:ext>
            </c:extLst>
          </c:dPt>
          <c:dPt>
            <c:idx val="1"/>
            <c:bubble3D val="0"/>
            <c:extLst>
              <c:ext xmlns:c16="http://schemas.microsoft.com/office/drawing/2014/chart" uri="{C3380CC4-5D6E-409C-BE32-E72D297353CC}">
                <c16:uniqueId val="{00000001-DAE6-484D-B317-66564ED06DA0}"/>
              </c:ext>
            </c:extLst>
          </c:dPt>
          <c:dPt>
            <c:idx val="2"/>
            <c:bubble3D val="0"/>
            <c:extLst>
              <c:ext xmlns:c16="http://schemas.microsoft.com/office/drawing/2014/chart" uri="{C3380CC4-5D6E-409C-BE32-E72D297353CC}">
                <c16:uniqueId val="{00000002-DAE6-484D-B317-66564ED06DA0}"/>
              </c:ext>
            </c:extLst>
          </c:dPt>
          <c:dPt>
            <c:idx val="3"/>
            <c:bubble3D val="0"/>
            <c:extLst>
              <c:ext xmlns:c16="http://schemas.microsoft.com/office/drawing/2014/chart" uri="{C3380CC4-5D6E-409C-BE32-E72D297353CC}">
                <c16:uniqueId val="{00000003-DAE6-484D-B317-66564ED06DA0}"/>
              </c:ext>
            </c:extLst>
          </c:dPt>
          <c:dPt>
            <c:idx val="4"/>
            <c:bubble3D val="0"/>
            <c:extLst>
              <c:ext xmlns:c16="http://schemas.microsoft.com/office/drawing/2014/chart" uri="{C3380CC4-5D6E-409C-BE32-E72D297353CC}">
                <c16:uniqueId val="{00000004-DAE6-484D-B317-66564ED06DA0}"/>
              </c:ext>
            </c:extLst>
          </c:dPt>
          <c:dPt>
            <c:idx val="8"/>
            <c:bubble3D val="0"/>
            <c:extLst>
              <c:ext xmlns:c16="http://schemas.microsoft.com/office/drawing/2014/chart" uri="{C3380CC4-5D6E-409C-BE32-E72D297353CC}">
                <c16:uniqueId val="{00000005-DAE6-484D-B317-66564ED06DA0}"/>
              </c:ext>
            </c:extLst>
          </c:dPt>
          <c:dPt>
            <c:idx val="16"/>
            <c:bubble3D val="0"/>
            <c:extLst>
              <c:ext xmlns:c16="http://schemas.microsoft.com/office/drawing/2014/chart" uri="{C3380CC4-5D6E-409C-BE32-E72D297353CC}">
                <c16:uniqueId val="{00000006-DAE6-484D-B317-66564ED06DA0}"/>
              </c:ext>
            </c:extLst>
          </c:dPt>
          <c:dPt>
            <c:idx val="24"/>
            <c:bubble3D val="0"/>
            <c:extLst>
              <c:ext xmlns:c16="http://schemas.microsoft.com/office/drawing/2014/chart" uri="{C3380CC4-5D6E-409C-BE32-E72D297353CC}">
                <c16:uniqueId val="{00000007-DAE6-484D-B317-66564ED06DA0}"/>
              </c:ext>
            </c:extLst>
          </c:dPt>
          <c:dPt>
            <c:idx val="32"/>
            <c:bubble3D val="0"/>
            <c:extLst>
              <c:ext xmlns:c16="http://schemas.microsoft.com/office/drawing/2014/chart" uri="{C3380CC4-5D6E-409C-BE32-E72D297353CC}">
                <c16:uniqueId val="{00000008-DAE6-484D-B317-66564ED06DA0}"/>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AE6-484D-B317-66564ED06DA0}"/>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6-484D-B317-66564ED06DA0}"/>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6-484D-B317-66564ED06DA0}"/>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6-484D-B317-66564ED06DA0}"/>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E6-484D-B317-66564ED06DA0}"/>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AE6-484D-B317-66564ED06DA0}"/>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AE6-484D-B317-66564ED06DA0}"/>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AE6-484D-B317-66564ED06DA0}"/>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AE6-484D-B317-66564ED06DA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10.5</c:v>
                </c:pt>
                <c:pt idx="16">
                  <c:v>10.7</c:v>
                </c:pt>
                <c:pt idx="24">
                  <c:v>11.2</c:v>
                </c:pt>
                <c:pt idx="32">
                  <c:v>12.1</c:v>
                </c:pt>
              </c:numCache>
            </c:numRef>
          </c:xVal>
          <c:yVal>
            <c:numRef>
              <c:f>公会計指標分析・財政指標組合せ分析表!$BP$73:$DC$73</c:f>
              <c:numCache>
                <c:formatCode>#,##0.0;"▲ "#,##0.0</c:formatCode>
                <c:ptCount val="40"/>
                <c:pt idx="0">
                  <c:v>69.5</c:v>
                </c:pt>
                <c:pt idx="8">
                  <c:v>63.6</c:v>
                </c:pt>
                <c:pt idx="16">
                  <c:v>55.8</c:v>
                </c:pt>
                <c:pt idx="24">
                  <c:v>38.299999999999997</c:v>
                </c:pt>
                <c:pt idx="32">
                  <c:v>25.4</c:v>
                </c:pt>
              </c:numCache>
            </c:numRef>
          </c:yVal>
          <c:smooth val="0"/>
          <c:extLst>
            <c:ext xmlns:c16="http://schemas.microsoft.com/office/drawing/2014/chart" uri="{C3380CC4-5D6E-409C-BE32-E72D297353CC}">
              <c16:uniqueId val="{00000009-DAE6-484D-B317-66564ED06D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AE6-484D-B317-66564ED06DA0}"/>
              </c:ext>
            </c:extLst>
          </c:dPt>
          <c:dPt>
            <c:idx val="1"/>
            <c:bubble3D val="0"/>
            <c:extLst>
              <c:ext xmlns:c16="http://schemas.microsoft.com/office/drawing/2014/chart" uri="{C3380CC4-5D6E-409C-BE32-E72D297353CC}">
                <c16:uniqueId val="{0000000B-DAE6-484D-B317-66564ED06DA0}"/>
              </c:ext>
            </c:extLst>
          </c:dPt>
          <c:dPt>
            <c:idx val="2"/>
            <c:bubble3D val="0"/>
            <c:extLst>
              <c:ext xmlns:c16="http://schemas.microsoft.com/office/drawing/2014/chart" uri="{C3380CC4-5D6E-409C-BE32-E72D297353CC}">
                <c16:uniqueId val="{0000000C-DAE6-484D-B317-66564ED06DA0}"/>
              </c:ext>
            </c:extLst>
          </c:dPt>
          <c:dPt>
            <c:idx val="3"/>
            <c:bubble3D val="0"/>
            <c:extLst>
              <c:ext xmlns:c16="http://schemas.microsoft.com/office/drawing/2014/chart" uri="{C3380CC4-5D6E-409C-BE32-E72D297353CC}">
                <c16:uniqueId val="{0000000D-DAE6-484D-B317-66564ED06DA0}"/>
              </c:ext>
            </c:extLst>
          </c:dPt>
          <c:dPt>
            <c:idx val="4"/>
            <c:bubble3D val="0"/>
            <c:extLst>
              <c:ext xmlns:c16="http://schemas.microsoft.com/office/drawing/2014/chart" uri="{C3380CC4-5D6E-409C-BE32-E72D297353CC}">
                <c16:uniqueId val="{0000000E-DAE6-484D-B317-66564ED06DA0}"/>
              </c:ext>
            </c:extLst>
          </c:dPt>
          <c:dPt>
            <c:idx val="8"/>
            <c:bubble3D val="0"/>
            <c:extLst>
              <c:ext xmlns:c16="http://schemas.microsoft.com/office/drawing/2014/chart" uri="{C3380CC4-5D6E-409C-BE32-E72D297353CC}">
                <c16:uniqueId val="{0000000F-DAE6-484D-B317-66564ED06DA0}"/>
              </c:ext>
            </c:extLst>
          </c:dPt>
          <c:dPt>
            <c:idx val="16"/>
            <c:bubble3D val="0"/>
            <c:extLst>
              <c:ext xmlns:c16="http://schemas.microsoft.com/office/drawing/2014/chart" uri="{C3380CC4-5D6E-409C-BE32-E72D297353CC}">
                <c16:uniqueId val="{00000010-DAE6-484D-B317-66564ED06DA0}"/>
              </c:ext>
            </c:extLst>
          </c:dPt>
          <c:dPt>
            <c:idx val="24"/>
            <c:bubble3D val="0"/>
            <c:extLst>
              <c:ext xmlns:c16="http://schemas.microsoft.com/office/drawing/2014/chart" uri="{C3380CC4-5D6E-409C-BE32-E72D297353CC}">
                <c16:uniqueId val="{00000011-DAE6-484D-B317-66564ED06DA0}"/>
              </c:ext>
            </c:extLst>
          </c:dPt>
          <c:dPt>
            <c:idx val="32"/>
            <c:bubble3D val="0"/>
            <c:extLst>
              <c:ext xmlns:c16="http://schemas.microsoft.com/office/drawing/2014/chart" uri="{C3380CC4-5D6E-409C-BE32-E72D297353CC}">
                <c16:uniqueId val="{00000012-DAE6-484D-B317-66564ED06DA0}"/>
              </c:ext>
            </c:extLst>
          </c:dPt>
          <c:dLbls>
            <c:dLbl>
              <c:idx val="0"/>
              <c:layout>
                <c:manualLayout>
                  <c:x val="0"/>
                  <c:y val="-1.4932458026436011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AE6-484D-B317-66564ED06DA0}"/>
                </c:ext>
              </c:extLst>
            </c:dLbl>
            <c:dLbl>
              <c:idx val="1"/>
              <c:delete val="1"/>
              <c:extLst>
                <c:ext xmlns:c15="http://schemas.microsoft.com/office/drawing/2012/chart" uri="{CE6537A1-D6FC-4f65-9D91-7224C49458BB}"/>
                <c:ext xmlns:c16="http://schemas.microsoft.com/office/drawing/2014/chart" uri="{C3380CC4-5D6E-409C-BE32-E72D297353CC}">
                  <c16:uniqueId val="{0000000B-DAE6-484D-B317-66564ED06DA0}"/>
                </c:ext>
              </c:extLst>
            </c:dLbl>
            <c:dLbl>
              <c:idx val="2"/>
              <c:delete val="1"/>
              <c:extLst>
                <c:ext xmlns:c15="http://schemas.microsoft.com/office/drawing/2012/chart" uri="{CE6537A1-D6FC-4f65-9D91-7224C49458BB}"/>
                <c:ext xmlns:c16="http://schemas.microsoft.com/office/drawing/2014/chart" uri="{C3380CC4-5D6E-409C-BE32-E72D297353CC}">
                  <c16:uniqueId val="{0000000C-DAE6-484D-B317-66564ED06DA0}"/>
                </c:ext>
              </c:extLst>
            </c:dLbl>
            <c:dLbl>
              <c:idx val="3"/>
              <c:delete val="1"/>
              <c:extLst>
                <c:ext xmlns:c15="http://schemas.microsoft.com/office/drawing/2012/chart" uri="{CE6537A1-D6FC-4f65-9D91-7224C49458BB}"/>
                <c:ext xmlns:c16="http://schemas.microsoft.com/office/drawing/2014/chart" uri="{C3380CC4-5D6E-409C-BE32-E72D297353CC}">
                  <c16:uniqueId val="{0000000D-DAE6-484D-B317-66564ED06DA0}"/>
                </c:ext>
              </c:extLst>
            </c:dLbl>
            <c:dLbl>
              <c:idx val="4"/>
              <c:delete val="1"/>
              <c:extLst>
                <c:ext xmlns:c15="http://schemas.microsoft.com/office/drawing/2012/chart" uri="{CE6537A1-D6FC-4f65-9D91-7224C49458BB}"/>
                <c:ext xmlns:c16="http://schemas.microsoft.com/office/drawing/2014/chart" uri="{C3380CC4-5D6E-409C-BE32-E72D297353CC}">
                  <c16:uniqueId val="{0000000E-DAE6-484D-B317-66564ED06DA0}"/>
                </c:ext>
              </c:extLst>
            </c:dLbl>
            <c:dLbl>
              <c:idx val="8"/>
              <c:layout>
                <c:manualLayout>
                  <c:x val="0"/>
                  <c:y val="1.5115517632287537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AE6-484D-B317-66564ED06DA0}"/>
                </c:ext>
              </c:extLst>
            </c:dLbl>
            <c:dLbl>
              <c:idx val="16"/>
              <c:layout>
                <c:manualLayout>
                  <c:x val="0"/>
                  <c:y val="-1.8186089935865777E-4"/>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AE6-484D-B317-66564ED06DA0}"/>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AE6-484D-B317-66564ED06DA0}"/>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AE6-484D-B317-66564ED06DA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8.3000000000000007</c:v>
                </c:pt>
                <c:pt idx="32">
                  <c:v>8.4</c:v>
                </c:pt>
              </c:numCache>
            </c:numRef>
          </c:xVal>
          <c:yVal>
            <c:numRef>
              <c:f>公会計指標分析・財政指標組合せ分析表!$BP$77:$DC$77</c:f>
              <c:numCache>
                <c:formatCode>#,##0.0;"▲ "#,##0.0</c:formatCode>
                <c:ptCount val="40"/>
                <c:pt idx="0">
                  <c:v>37.9</c:v>
                </c:pt>
                <c:pt idx="8">
                  <c:v>38.700000000000003</c:v>
                </c:pt>
                <c:pt idx="16">
                  <c:v>32.5</c:v>
                </c:pt>
                <c:pt idx="24">
                  <c:v>25.1</c:v>
                </c:pt>
                <c:pt idx="32">
                  <c:v>17.600000000000001</c:v>
                </c:pt>
              </c:numCache>
            </c:numRef>
          </c:yVal>
          <c:smooth val="0"/>
          <c:extLst>
            <c:ext xmlns:c16="http://schemas.microsoft.com/office/drawing/2014/chart" uri="{C3380CC4-5D6E-409C-BE32-E72D297353CC}">
              <c16:uniqueId val="{00000013-DAE6-484D-B317-66564ED06DA0}"/>
            </c:ext>
          </c:extLst>
        </c:ser>
        <c:dLbls>
          <c:showLegendKey val="0"/>
          <c:showVal val="1"/>
          <c:showCatName val="0"/>
          <c:showSerName val="0"/>
          <c:showPercent val="0"/>
          <c:showBubbleSize val="0"/>
        </c:dLbls>
        <c:axId val="3"/>
        <c:axId val="2"/>
      </c:scatterChart>
      <c:valAx>
        <c:axId val="3"/>
        <c:scaling>
          <c:orientation val="maxMin"/>
          <c:max val="13"/>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382475399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700">
              <a:latin typeface="ＭＳ Ｐゴシック"/>
              <a:ea typeface="ＭＳ Ｐゴシック"/>
            </a:rPr>
            <a:t> ３ヵ年平均で見た財政力指数は、類似団体内平均・全国平均及び山梨県平均と比較すると、全てにおいて下回る結果となった。</a:t>
          </a:r>
        </a:p>
        <a:p>
          <a:r>
            <a:rPr kumimoji="1" lang="ja-JP" altLang="en-US" sz="700">
              <a:latin typeface="ＭＳ Ｐゴシック"/>
              <a:ea typeface="ＭＳ Ｐゴシック"/>
            </a:rPr>
            <a:t>　歳入面においては、市税収入については概ね横ばいで推移し、主要な税である個人市民税は人口減少・生産年齢人口の減少により減少、固定資産税も前年度比では増えているが、コロナ禍における軽減措置減収分の影響を踏まえると減少傾向と言え、これらを市たばこ税などが補っている状況であり、安定的な市税の確保という点では不安が残る。経常一般財源等については、全体としては前年度比減となり、普通交付税と各種交付金を合わせ77,708千円の減少となるなど、歳入全体では依然厳しい状況が続くものとみられる。</a:t>
          </a:r>
        </a:p>
        <a:p>
          <a:r>
            <a:rPr kumimoji="1" lang="ja-JP" altLang="en-US" sz="700">
              <a:latin typeface="ＭＳ Ｐゴシック"/>
              <a:ea typeface="ＭＳ Ｐゴシック"/>
            </a:rPr>
            <a:t>　歳出面においては、前年度から463,785千円増加しているが、これは令和2年度発生のゴミ処理施設火災賠償金の基金への積み立て、および、東部地域広域水道企業団が実施する令和3年度の生活基盤施設耐震化事業の多くが令和4年度に繰り越された関係で水道企業団への出資金が増加したことが大きく影響している。また、経常的な歳出において、物件費の需用費が117,600千円ほど増加しているが、学校給食費管理事業費の移管とともに、エネルギー価格の上昇に伴って光熱水費が43,659千円増加しており、更なる増加、高止まりに懸念が残る。</a:t>
          </a:r>
        </a:p>
        <a:p>
          <a:r>
            <a:rPr kumimoji="1" lang="ja-JP" altLang="en-US" sz="700">
              <a:latin typeface="ＭＳ Ｐゴシック"/>
              <a:ea typeface="ＭＳ Ｐゴシック"/>
            </a:rPr>
            <a:t>　将来的には、少子高齢化による民生費等の増加や、過去に整備した道路・橋りょう、学校・給食施設の更新も喫緊の課題として控えており、厳しい財政運営が予想される中、経費削減など行財政改革を推進し、計画的な行財政運営を行っていく必要があ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64770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36830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64770</xdr:rowOff>
    </xdr:from>
    <xdr:to>
      <xdr:col>24</xdr:col>
      <xdr:colOff>12700</xdr:colOff>
      <xdr:row>44</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5080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59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21590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106680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156845</xdr:rowOff>
    </xdr:from>
    <xdr:to>
      <xdr:col>19</xdr:col>
      <xdr:colOff>133350</xdr:colOff>
      <xdr:row>42</xdr:row>
      <xdr:rowOff>5080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156845</xdr:rowOff>
    </xdr:from>
    <xdr:to>
      <xdr:col>19</xdr:col>
      <xdr:colOff>184150</xdr:colOff>
      <xdr:row>41</xdr:row>
      <xdr:rowOff>86995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97790</xdr:rowOff>
    </xdr:from>
    <xdr:ext cx="736600" cy="25781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43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156845</xdr:rowOff>
    </xdr:from>
    <xdr:to>
      <xdr:col>15</xdr:col>
      <xdr:colOff>82550</xdr:colOff>
      <xdr:row>41</xdr:row>
      <xdr:rowOff>156845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156845</xdr:rowOff>
    </xdr:from>
    <xdr:to>
      <xdr:col>11</xdr:col>
      <xdr:colOff>31750</xdr:colOff>
      <xdr:row>41</xdr:row>
      <xdr:rowOff>156845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115570</xdr:rowOff>
    </xdr:from>
    <xdr:to>
      <xdr:col>11</xdr:col>
      <xdr:colOff>82550</xdr:colOff>
      <xdr:row>43</xdr:row>
      <xdr:rowOff>45720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30480</xdr:rowOff>
    </xdr:from>
    <xdr:ext cx="762000" cy="25781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02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118110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125730</xdr:rowOff>
    </xdr:from>
    <xdr:to>
      <xdr:col>19</xdr:col>
      <xdr:colOff>184150</xdr:colOff>
      <xdr:row>42</xdr:row>
      <xdr:rowOff>55880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40640</xdr:rowOff>
    </xdr:from>
    <xdr:ext cx="736600" cy="25781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5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106045</xdr:rowOff>
    </xdr:from>
    <xdr:to>
      <xdr:col>15</xdr:col>
      <xdr:colOff>133350</xdr:colOff>
      <xdr:row>42</xdr:row>
      <xdr:rowOff>36195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46355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106045</xdr:rowOff>
    </xdr:from>
    <xdr:to>
      <xdr:col>11</xdr:col>
      <xdr:colOff>82550</xdr:colOff>
      <xdr:row>42</xdr:row>
      <xdr:rowOff>36195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46355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106045</xdr:rowOff>
    </xdr:from>
    <xdr:to>
      <xdr:col>7</xdr:col>
      <xdr:colOff>31750</xdr:colOff>
      <xdr:row>42</xdr:row>
      <xdr:rowOff>36195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46355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経常収支比率は、前年度から3.7ポイント増加し、87.0%となった。
　数値増加の主な要因としては、前年度と比較して経常経費充当一般財源等（分子）及び経常一般財源等（分母）共に減少したものの、経常一般財源等の減少幅の方が大きかったことによるものである。
　分母を構成する経常一般財源等においては、地方税収入がやや増加したものの、とりわけ普通交付税収入が前年度に比べて55,091千円減少したことにより、経常一般財源が74,408千円減少したことと、加えて臨時財政対策債が299,100千円減少している。
　分子を構成する経常経費充当一般財源等においては、職員数増加による人件費の増加や燃料費の高騰による物件費の増加があったものの、病院事業会計への繰出金の減少等に伴う補助費等の減少、主に合併特例債や緊急防災・減災事業債等に係る公債費が減少し、全体では32,089千円の減少となった。</a:t>
          </a:r>
        </a:p>
        <a:p>
          <a:r>
            <a:rPr kumimoji="1" lang="ja-JP" altLang="en-US" sz="900">
              <a:latin typeface="ＭＳ Ｐゴシック"/>
              <a:ea typeface="ＭＳ Ｐゴシック"/>
            </a:rPr>
            <a:t>　今後も引続き行政改革に取り組み、自主財源の確保及び経常経費の削減を図り、財政の健全化に努める。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46355</xdr:rowOff>
    </xdr:from>
    <xdr:to>
      <xdr:col>23</xdr:col>
      <xdr:colOff>133350</xdr:colOff>
      <xdr:row>67</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132715</xdr:rowOff>
    </xdr:from>
    <xdr:ext cx="762000" cy="25781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3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46355</xdr:rowOff>
    </xdr:from>
    <xdr:to>
      <xdr:col>24</xdr:col>
      <xdr:colOff>12700</xdr:colOff>
      <xdr:row>58</xdr:row>
      <xdr:rowOff>46355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140335</xdr:rowOff>
    </xdr:from>
    <xdr:to>
      <xdr:col>23</xdr:col>
      <xdr:colOff>133350</xdr:colOff>
      <xdr:row>61</xdr:row>
      <xdr:rowOff>95250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55885"/>
          <a:ext cx="8382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134620</xdr:rowOff>
    </xdr:from>
    <xdr:ext cx="762000" cy="25781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140335</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55885"/>
          <a:ext cx="889000" cy="659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130810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114300</xdr:rowOff>
    </xdr:from>
    <xdr:to>
      <xdr:col>15</xdr:col>
      <xdr:colOff>82550</xdr:colOff>
      <xdr:row>63</xdr:row>
      <xdr:rowOff>154940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156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123190</xdr:rowOff>
    </xdr:from>
    <xdr:ext cx="762000" cy="25781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5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132715</xdr:rowOff>
    </xdr:from>
    <xdr:to>
      <xdr:col>11</xdr:col>
      <xdr:colOff>31750</xdr:colOff>
      <xdr:row>63</xdr:row>
      <xdr:rowOff>154940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6261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149225</xdr:rowOff>
    </xdr:from>
    <xdr:to>
      <xdr:col>11</xdr:col>
      <xdr:colOff>82550</xdr:colOff>
      <xdr:row>65</xdr:row>
      <xdr:rowOff>79375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64135</xdr:rowOff>
    </xdr:from>
    <xdr:ext cx="762000" cy="25781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8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24130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60960</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89535</xdr:rowOff>
    </xdr:from>
    <xdr:to>
      <xdr:col>19</xdr:col>
      <xdr:colOff>184150</xdr:colOff>
      <xdr:row>60</xdr:row>
      <xdr:rowOff>19685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29845</xdr:rowOff>
    </xdr:from>
    <xdr:ext cx="736600" cy="25781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739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3810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103505</xdr:rowOff>
    </xdr:from>
    <xdr:to>
      <xdr:col>11</xdr:col>
      <xdr:colOff>82550</xdr:colOff>
      <xdr:row>64</xdr:row>
      <xdr:rowOff>33655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43815</xdr:rowOff>
    </xdr:from>
    <xdr:ext cx="762000" cy="25781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73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81915</xdr:rowOff>
    </xdr:from>
    <xdr:to>
      <xdr:col>7</xdr:col>
      <xdr:colOff>31750</xdr:colOff>
      <xdr:row>63</xdr:row>
      <xdr:rowOff>12065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22225</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[192,181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人口１人当たり人件費・物件費等決算額は前年度に比べると7,825円増加し、類似団体内平均、全国平均、山梨県平均と比較すると上回る形となっている。
　増加の主な要因は、住民基本台帳人口が前年度に比べ減少したことと、学校給食費管理運営事業等により物件費が増加したためである。　</a:t>
          </a:r>
        </a:p>
        <a:p>
          <a:r>
            <a:rPr kumimoji="1" lang="ja-JP" altLang="en-US" sz="1100">
              <a:latin typeface="ＭＳ Ｐゴシック"/>
              <a:ea typeface="ＭＳ Ｐゴシック"/>
            </a:rPr>
            <a:t>　依然として人口減少傾向が続いているが、公共施設マネジメント計画に基づく公共施設の効果的かつ効率的な管理運営を推進し、職員の適正配置などと平行してコスト削減に努める。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12700</xdr:rowOff>
    </xdr:from>
    <xdr:to>
      <xdr:col>23</xdr:col>
      <xdr:colOff>133350</xdr:colOff>
      <xdr:row>89</xdr:row>
      <xdr:rowOff>146050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99060</xdr:rowOff>
    </xdr:from>
    <xdr:ext cx="762000" cy="25781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12700</xdr:rowOff>
    </xdr:from>
    <xdr:to>
      <xdr:col>24</xdr:col>
      <xdr:colOff>12700</xdr:colOff>
      <xdr:row>81</xdr:row>
      <xdr:rowOff>12700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77470</xdr:rowOff>
    </xdr:from>
    <xdr:to>
      <xdr:col>23</xdr:col>
      <xdr:colOff>133350</xdr:colOff>
      <xdr:row>84</xdr:row>
      <xdr:rowOff>140335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792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6350</xdr:rowOff>
    </xdr:from>
    <xdr:ext cx="762000" cy="25781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67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146050</xdr:rowOff>
    </xdr:from>
    <xdr:to>
      <xdr:col>19</xdr:col>
      <xdr:colOff>133350</xdr:colOff>
      <xdr:row>84</xdr:row>
      <xdr:rowOff>77470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64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99060</xdr:rowOff>
    </xdr:from>
    <xdr:to>
      <xdr:col>19</xdr:col>
      <xdr:colOff>184150</xdr:colOff>
      <xdr:row>84</xdr:row>
      <xdr:rowOff>29210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39370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88265</xdr:rowOff>
    </xdr:from>
    <xdr:to>
      <xdr:col>15</xdr:col>
      <xdr:colOff>82550</xdr:colOff>
      <xdr:row>83</xdr:row>
      <xdr:rowOff>146050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186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6985</xdr:rowOff>
    </xdr:from>
    <xdr:to>
      <xdr:col>15</xdr:col>
      <xdr:colOff>133350</xdr:colOff>
      <xdr:row>84</xdr:row>
      <xdr:rowOff>109220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93345</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9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88265</xdr:rowOff>
    </xdr:from>
    <xdr:to>
      <xdr:col>11</xdr:col>
      <xdr:colOff>31750</xdr:colOff>
      <xdr:row>83</xdr:row>
      <xdr:rowOff>91440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3186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6350</xdr:rowOff>
    </xdr:from>
    <xdr:to>
      <xdr:col>11</xdr:col>
      <xdr:colOff>82550</xdr:colOff>
      <xdr:row>83</xdr:row>
      <xdr:rowOff>107315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117475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147955</xdr:rowOff>
    </xdr:from>
    <xdr:to>
      <xdr:col>7</xdr:col>
      <xdr:colOff>31750</xdr:colOff>
      <xdr:row>83</xdr:row>
      <xdr:rowOff>78105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88265</xdr:rowOff>
    </xdr:from>
    <xdr:ext cx="762000" cy="25781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75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84</xdr:row>
      <xdr:rowOff>89535</xdr:rowOff>
    </xdr:from>
    <xdr:to>
      <xdr:col>23</xdr:col>
      <xdr:colOff>184150</xdr:colOff>
      <xdr:row>85</xdr:row>
      <xdr:rowOff>19685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61595</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6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26670</xdr:rowOff>
    </xdr:from>
    <xdr:to>
      <xdr:col>19</xdr:col>
      <xdr:colOff>184150</xdr:colOff>
      <xdr:row>84</xdr:row>
      <xdr:rowOff>128270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113030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14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184,356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95250</xdr:rowOff>
    </xdr:from>
    <xdr:to>
      <xdr:col>15</xdr:col>
      <xdr:colOff>133350</xdr:colOff>
      <xdr:row>84</xdr:row>
      <xdr:rowOff>25400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35560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9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171,564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37465</xdr:rowOff>
    </xdr:from>
    <xdr:to>
      <xdr:col>11</xdr:col>
      <xdr:colOff>82550</xdr:colOff>
      <xdr:row>83</xdr:row>
      <xdr:rowOff>139065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123825</xdr:rowOff>
    </xdr:from>
    <xdr:ext cx="762000" cy="25781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54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164,382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40640</xdr:rowOff>
    </xdr:from>
    <xdr:to>
      <xdr:col>7</xdr:col>
      <xdr:colOff>31750</xdr:colOff>
      <xdr:row>83</xdr:row>
      <xdr:rowOff>142240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127000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ラスパイレス指数は、例年同様に全国平均を下回り、また類似団体平均についても下回る結果となった。
　直近5ヶ年の数値を見るとほぼ同水準を保っているが、今後も国や県などの動向を注視しながら、引続き給与の適正化に努める。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781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8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781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81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781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113030</xdr:rowOff>
    </xdr:from>
    <xdr:to>
      <xdr:col>81</xdr:col>
      <xdr:colOff>44450</xdr:colOff>
      <xdr:row>84</xdr:row>
      <xdr:rowOff>113030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14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48895</xdr:rowOff>
    </xdr:from>
    <xdr:ext cx="762000"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113030</xdr:rowOff>
    </xdr:from>
    <xdr:to>
      <xdr:col>77</xdr:col>
      <xdr:colOff>44450</xdr:colOff>
      <xdr:row>85</xdr:row>
      <xdr:rowOff>1905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148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163195</xdr:rowOff>
    </xdr:from>
    <xdr:ext cx="7366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82550</xdr:rowOff>
    </xdr:from>
    <xdr:to>
      <xdr:col>72</xdr:col>
      <xdr:colOff>203200</xdr:colOff>
      <xdr:row>85</xdr:row>
      <xdr:rowOff>1905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8435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62230</xdr:rowOff>
    </xdr:from>
    <xdr:to>
      <xdr:col>73</xdr:col>
      <xdr:colOff>44450</xdr:colOff>
      <xdr:row>84</xdr:row>
      <xdr:rowOff>163830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2540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3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73025</xdr:rowOff>
    </xdr:from>
    <xdr:to>
      <xdr:col>68</xdr:col>
      <xdr:colOff>152400</xdr:colOff>
      <xdr:row>84</xdr:row>
      <xdr:rowOff>82550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0337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76835</xdr:rowOff>
    </xdr:from>
    <xdr:to>
      <xdr:col>68</xdr:col>
      <xdr:colOff>203200</xdr:colOff>
      <xdr:row>85</xdr:row>
      <xdr:rowOff>6985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163195</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62230</xdr:rowOff>
    </xdr:from>
    <xdr:to>
      <xdr:col>64</xdr:col>
      <xdr:colOff>152400</xdr:colOff>
      <xdr:row>84</xdr:row>
      <xdr:rowOff>163830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148590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5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62230</xdr:rowOff>
    </xdr:from>
    <xdr:to>
      <xdr:col>81</xdr:col>
      <xdr:colOff>95250</xdr:colOff>
      <xdr:row>84</xdr:row>
      <xdr:rowOff>163830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78740</xdr:rowOff>
    </xdr:from>
    <xdr:ext cx="762000" cy="259080"/>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09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62230</xdr:rowOff>
    </xdr:from>
    <xdr:to>
      <xdr:col>77</xdr:col>
      <xdr:colOff>95250</xdr:colOff>
      <xdr:row>84</xdr:row>
      <xdr:rowOff>163830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2540</xdr:rowOff>
    </xdr:from>
    <xdr:ext cx="7366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32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122555</xdr:rowOff>
    </xdr:from>
    <xdr:to>
      <xdr:col>73</xdr:col>
      <xdr:colOff>44450</xdr:colOff>
      <xdr:row>85</xdr:row>
      <xdr:rowOff>52705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37465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143510</xdr:rowOff>
    </xdr:from>
    <xdr:ext cx="762000" cy="25781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02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133985</xdr:rowOff>
    </xdr:from>
    <xdr:ext cx="762000" cy="25781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21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人口千人当たり職員数は、類似団体内平均、全国平均、山梨県平均との比較では全てにおいて上回る結果となった。
　直近5ヶ年の数値を見ると9人程度で推移しているが、職員総数は一定数を維持しており、特段過多といった状況ではない。しかし、市内人口が減少傾向となっているため、人口千人当たりの職員数はなかなか数値として改善しづらい状況となっている。
　今後は、多くの山間部地域を抱える地勢の中にあって、効率的な広域行政を検討するなど行政組織のスリム化に努める。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81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81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135255</xdr:rowOff>
    </xdr:from>
    <xdr:to>
      <xdr:col>81</xdr:col>
      <xdr:colOff>44450</xdr:colOff>
      <xdr:row>68</xdr:row>
      <xdr:rowOff>17780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160655</xdr:rowOff>
    </xdr:from>
    <xdr:ext cx="762000"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17780</xdr:rowOff>
    </xdr:from>
    <xdr:to>
      <xdr:col>81</xdr:col>
      <xdr:colOff>133350</xdr:colOff>
      <xdr:row>68</xdr:row>
      <xdr:rowOff>17780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50165</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135255</xdr:rowOff>
    </xdr:from>
    <xdr:to>
      <xdr:col>81</xdr:col>
      <xdr:colOff>133350</xdr:colOff>
      <xdr:row>59</xdr:row>
      <xdr:rowOff>135255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63500</xdr:rowOff>
    </xdr:from>
    <xdr:to>
      <xdr:col>81</xdr:col>
      <xdr:colOff>44450</xdr:colOff>
      <xdr:row>63</xdr:row>
      <xdr:rowOff>114300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6485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118745</xdr:rowOff>
    </xdr:from>
    <xdr:ext cx="762000"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50165</xdr:rowOff>
    </xdr:from>
    <xdr:to>
      <xdr:col>77</xdr:col>
      <xdr:colOff>44450</xdr:colOff>
      <xdr:row>63</xdr:row>
      <xdr:rowOff>63500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1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93980</xdr:rowOff>
    </xdr:from>
    <xdr:to>
      <xdr:col>77</xdr:col>
      <xdr:colOff>95250</xdr:colOff>
      <xdr:row>63</xdr:row>
      <xdr:rowOff>24130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34290</xdr:rowOff>
    </xdr:from>
    <xdr:ext cx="7366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50165</xdr:rowOff>
    </xdr:from>
    <xdr:to>
      <xdr:col>72</xdr:col>
      <xdr:colOff>203200</xdr:colOff>
      <xdr:row>63</xdr:row>
      <xdr:rowOff>53975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51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24765</xdr:rowOff>
    </xdr:from>
    <xdr:to>
      <xdr:col>73</xdr:col>
      <xdr:colOff>44450</xdr:colOff>
      <xdr:row>63</xdr:row>
      <xdr:rowOff>126365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111125</xdr:rowOff>
    </xdr:from>
    <xdr:ext cx="762000" cy="25781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912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26035</xdr:rowOff>
    </xdr:from>
    <xdr:to>
      <xdr:col>68</xdr:col>
      <xdr:colOff>152400</xdr:colOff>
      <xdr:row>63</xdr:row>
      <xdr:rowOff>53975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273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102870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151765</xdr:rowOff>
    </xdr:from>
    <xdr:to>
      <xdr:col>64</xdr:col>
      <xdr:colOff>152400</xdr:colOff>
      <xdr:row>63</xdr:row>
      <xdr:rowOff>81915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8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66675</xdr:rowOff>
    </xdr:from>
    <xdr:ext cx="762000" cy="25781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68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35560</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3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12700</xdr:rowOff>
    </xdr:from>
    <xdr:to>
      <xdr:col>77</xdr:col>
      <xdr:colOff>95250</xdr:colOff>
      <xdr:row>63</xdr:row>
      <xdr:rowOff>114300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99060</xdr:rowOff>
    </xdr:from>
    <xdr:ext cx="736600" cy="2578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004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170815</xdr:rowOff>
    </xdr:from>
    <xdr:to>
      <xdr:col>73</xdr:col>
      <xdr:colOff>44450</xdr:colOff>
      <xdr:row>63</xdr:row>
      <xdr:rowOff>100965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111125</xdr:rowOff>
    </xdr:from>
    <xdr:ext cx="762000" cy="2578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69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3175</xdr:rowOff>
    </xdr:from>
    <xdr:to>
      <xdr:col>68</xdr:col>
      <xdr:colOff>203200</xdr:colOff>
      <xdr:row>63</xdr:row>
      <xdr:rowOff>104775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89535</xdr:rowOff>
    </xdr:from>
    <xdr:ext cx="762000" cy="2578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90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146685</xdr:rowOff>
    </xdr:from>
    <xdr:to>
      <xdr:col>64</xdr:col>
      <xdr:colOff>152400</xdr:colOff>
      <xdr:row>63</xdr:row>
      <xdr:rowOff>76835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86995</xdr:rowOff>
    </xdr:from>
    <xdr:ext cx="762000" cy="2578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45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solidFill>
                <a:sysClr val="windowText" lastClr="000000"/>
              </a:solidFill>
              <a:latin typeface="ＭＳ Ｐゴシック"/>
              <a:ea typeface="ＭＳ Ｐゴシック"/>
            </a:rPr>
            <a:t>　実質公債費率は、類似団体内平均、全国平均、山梨県平均と比較して、すべて上回る結果となり、前年度と比べて0.9ポイント悪化している。
　分子を構成する公債費等は、合併特例債等の元利償還金の減少などがあったものの、東部地域水道企業団による生活基盤施設耐震化等交付金事業の令和3年度からの事業の繰り越し分が令和4年度に行われたことに伴う負担金の大幅な増加などにより、前年度よりも54,428千円増加したうえ、普通交付税算入額が減少したことなどにより、分子全体では74,688千円増加した。
　分母を構成する普通交付税については、臨時財政対策債発行可能額が減少したことなどにより、標準財政規模が前年度に比べ202,665千円の減少となった。
　単年度の実質公債費比率は前年と比べ約1.5ポイント上がり、また数値の低かった令和元年度（単年度実質公債費比率10.49539）が算定から外れ、結果的に前年度に比べ0.9ポイント上昇した。</a:t>
          </a:r>
        </a:p>
        <a:p>
          <a:r>
            <a:rPr kumimoji="1" lang="ja-JP" altLang="en-US" sz="800">
              <a:solidFill>
                <a:sysClr val="windowText" lastClr="000000"/>
              </a:solidFill>
              <a:latin typeface="ＭＳ Ｐゴシック"/>
              <a:ea typeface="ＭＳ Ｐゴシック"/>
            </a:rPr>
            <a:t>　今後については、発行期限が令和７年度まで延長された緊急防災・減災事業債や緊急自然災害防止対策事業債などの交付税措置の優遇された地方債の集中的な発行も予想されることから、微増に転じていくものとみられ、合わせて公営企業への繰入金などの増加も見込まれるため、連結ベースでの財政健全化に努め、将来を見据えた比率抑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81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81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50800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38100</xdr:rowOff>
    </xdr:from>
    <xdr:to>
      <xdr:col>81</xdr:col>
      <xdr:colOff>44450</xdr:colOff>
      <xdr:row>43</xdr:row>
      <xdr:rowOff>140970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41045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24765</xdr:rowOff>
    </xdr:from>
    <xdr:ext cx="762000" cy="259080"/>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8255</xdr:rowOff>
    </xdr:from>
    <xdr:to>
      <xdr:col>81</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151765</xdr:rowOff>
    </xdr:from>
    <xdr:to>
      <xdr:col>77</xdr:col>
      <xdr:colOff>44450</xdr:colOff>
      <xdr:row>43</xdr:row>
      <xdr:rowOff>38100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3526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168275</xdr:rowOff>
    </xdr:from>
    <xdr:to>
      <xdr:col>77</xdr:col>
      <xdr:colOff>95250</xdr:colOff>
      <xdr:row>41</xdr:row>
      <xdr:rowOff>98425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109220</xdr:rowOff>
    </xdr:from>
    <xdr:ext cx="736600" cy="25781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7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128905</xdr:rowOff>
    </xdr:from>
    <xdr:to>
      <xdr:col>72</xdr:col>
      <xdr:colOff>203200</xdr:colOff>
      <xdr:row>42</xdr:row>
      <xdr:rowOff>151765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3298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42545</xdr:rowOff>
    </xdr:from>
    <xdr:to>
      <xdr:col>73</xdr:col>
      <xdr:colOff>44450</xdr:colOff>
      <xdr:row>41</xdr:row>
      <xdr:rowOff>144145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154940</xdr:rowOff>
    </xdr:from>
    <xdr:ext cx="762000" cy="25781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41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94615</xdr:rowOff>
    </xdr:from>
    <xdr:to>
      <xdr:col>68</xdr:col>
      <xdr:colOff>152400</xdr:colOff>
      <xdr:row>42</xdr:row>
      <xdr:rowOff>128905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2955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53975</xdr:rowOff>
    </xdr:from>
    <xdr:to>
      <xdr:col>68</xdr:col>
      <xdr:colOff>203200</xdr:colOff>
      <xdr:row>41</xdr:row>
      <xdr:rowOff>155575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166370</xdr:rowOff>
    </xdr:from>
    <xdr:ext cx="762000" cy="25781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52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42545</xdr:rowOff>
    </xdr:from>
    <xdr:to>
      <xdr:col>64</xdr:col>
      <xdr:colOff>152400</xdr:colOff>
      <xdr:row>41</xdr:row>
      <xdr:rowOff>144145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154940</xdr:rowOff>
    </xdr:from>
    <xdr:ext cx="762000" cy="25781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41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90170</xdr:rowOff>
    </xdr:from>
    <xdr:to>
      <xdr:col>81</xdr:col>
      <xdr:colOff>95250</xdr:colOff>
      <xdr:row>44</xdr:row>
      <xdr:rowOff>20320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62230</xdr:rowOff>
    </xdr:from>
    <xdr:ext cx="762000" cy="259080"/>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3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158750</xdr:rowOff>
    </xdr:from>
    <xdr:to>
      <xdr:col>77</xdr:col>
      <xdr:colOff>95250</xdr:colOff>
      <xdr:row>43</xdr:row>
      <xdr:rowOff>88900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73660</xdr:rowOff>
    </xdr:from>
    <xdr:ext cx="7366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46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100965</xdr:rowOff>
    </xdr:from>
    <xdr:to>
      <xdr:col>73</xdr:col>
      <xdr:colOff>44450</xdr:colOff>
      <xdr:row>43</xdr:row>
      <xdr:rowOff>31115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15875</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8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78105</xdr:rowOff>
    </xdr:from>
    <xdr:to>
      <xdr:col>68</xdr:col>
      <xdr:colOff>203200</xdr:colOff>
      <xdr:row>43</xdr:row>
      <xdr:rowOff>8255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164465</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43815</xdr:rowOff>
    </xdr:from>
    <xdr:to>
      <xdr:col>64</xdr:col>
      <xdr:colOff>152400</xdr:colOff>
      <xdr:row>42</xdr:row>
      <xdr:rowOff>145415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130175</xdr:rowOff>
    </xdr:from>
    <xdr:ext cx="762000" cy="25908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将来負担比率は、類似団体内平均、全国平均、山梨県平均と比較して、すべて上回る結果となっているものの、前年度と比べて12.9ポイント改善している。
　分母を構成する普通交付税が令和4年度普通交付税額の再算定によって、81,248千円が追加交付されたものの、臨時財政対策債発行可能額が昨年度と比べて、299,069千円減少したこと等で、標準財政規模の額が前年度に比べ202,665千円減となった。
　一方分子の方は、充当可能財源等の基準財政需要額算入見込額が前年度に比べて648,921千円減少したが、充当可能基金が前年度に比べて939,228千円増加したこと等により、充当可能財源等全体としては前年度に比べて285,519千円増加した。また合併特例事業債（前年度比△368,540千円）や緊急防災・減災事業債（前年度比△141,088千円）などの地方債残高が減少したことなどにより、将来負担額全体が前年度に比べて594,577千円減少した。
　結果、分母の減少額に対し、分子の減少額が上回ったため、前年度から△12.9ポイントとなった。</a:t>
          </a:r>
        </a:p>
        <a:p>
          <a:r>
            <a:rPr kumimoji="1" lang="ja-JP" altLang="en-US" sz="900">
              <a:latin typeface="ＭＳ Ｐゴシック"/>
              <a:ea typeface="ＭＳ Ｐゴシック"/>
            </a:rPr>
            <a:t>　今後においても、市債の新規発行額を元金償還額の範囲内に抑制するという基本スタンスを堅持しつつ、将来の負担を軽減できるよう、交付税措置を加味した適正な借入を行うなど継続して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81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153035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125095</xdr:rowOff>
    </xdr:from>
    <xdr:ext cx="762000" cy="2584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153035</xdr:rowOff>
    </xdr:from>
    <xdr:to>
      <xdr:col>81</xdr:col>
      <xdr:colOff>133350</xdr:colOff>
      <xdr:row>20</xdr:row>
      <xdr:rowOff>153035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1905</xdr:rowOff>
    </xdr:from>
    <xdr:to>
      <xdr:col>81</xdr:col>
      <xdr:colOff>44450</xdr:colOff>
      <xdr:row>15</xdr:row>
      <xdr:rowOff>64135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7365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101600</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85090</xdr:rowOff>
    </xdr:from>
    <xdr:to>
      <xdr:col>81</xdr:col>
      <xdr:colOff>95250</xdr:colOff>
      <xdr:row>15</xdr:row>
      <xdr:rowOff>15240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64135</xdr:rowOff>
    </xdr:from>
    <xdr:to>
      <xdr:col>77</xdr:col>
      <xdr:colOff>44450</xdr:colOff>
      <xdr:row>15</xdr:row>
      <xdr:rowOff>148590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3588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121285</xdr:rowOff>
    </xdr:from>
    <xdr:to>
      <xdr:col>77</xdr:col>
      <xdr:colOff>95250</xdr:colOff>
      <xdr:row>15</xdr:row>
      <xdr:rowOff>52070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61595</xdr:rowOff>
    </xdr:from>
    <xdr:ext cx="7366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148590</xdr:rowOff>
    </xdr:from>
    <xdr:to>
      <xdr:col>72</xdr:col>
      <xdr:colOff>203200</xdr:colOff>
      <xdr:row>16</xdr:row>
      <xdr:rowOff>14605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203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156845</xdr:rowOff>
    </xdr:from>
    <xdr:to>
      <xdr:col>73</xdr:col>
      <xdr:colOff>44450</xdr:colOff>
      <xdr:row>15</xdr:row>
      <xdr:rowOff>86995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97790</xdr:rowOff>
    </xdr:from>
    <xdr:ext cx="762000" cy="25781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26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14605</xdr:rowOff>
    </xdr:from>
    <xdr:to>
      <xdr:col>68</xdr:col>
      <xdr:colOff>152400</xdr:colOff>
      <xdr:row>16</xdr:row>
      <xdr:rowOff>43180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578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15240</xdr:rowOff>
    </xdr:from>
    <xdr:to>
      <xdr:col>68</xdr:col>
      <xdr:colOff>203200</xdr:colOff>
      <xdr:row>15</xdr:row>
      <xdr:rowOff>116840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127000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5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11430</xdr:rowOff>
    </xdr:from>
    <xdr:to>
      <xdr:col>64</xdr:col>
      <xdr:colOff>152400</xdr:colOff>
      <xdr:row>15</xdr:row>
      <xdr:rowOff>113030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123190</xdr:rowOff>
    </xdr:from>
    <xdr:ext cx="762000" cy="25781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52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122555</xdr:rowOff>
    </xdr:from>
    <xdr:to>
      <xdr:col>81</xdr:col>
      <xdr:colOff>95250</xdr:colOff>
      <xdr:row>15</xdr:row>
      <xdr:rowOff>52705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170815</xdr:rowOff>
    </xdr:from>
    <xdr:ext cx="762000" cy="2584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7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13335</xdr:rowOff>
    </xdr:from>
    <xdr:to>
      <xdr:col>77</xdr:col>
      <xdr:colOff>95250</xdr:colOff>
      <xdr:row>15</xdr:row>
      <xdr:rowOff>114935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99695</xdr:rowOff>
    </xdr:from>
    <xdr:ext cx="736600" cy="25781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714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97790</xdr:rowOff>
    </xdr:from>
    <xdr:to>
      <xdr:col>73</xdr:col>
      <xdr:colOff>44450</xdr:colOff>
      <xdr:row>16</xdr:row>
      <xdr:rowOff>27940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12700</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5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135255</xdr:rowOff>
    </xdr:from>
    <xdr:to>
      <xdr:col>68</xdr:col>
      <xdr:colOff>203200</xdr:colOff>
      <xdr:row>16</xdr:row>
      <xdr:rowOff>65405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50165</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163830</xdr:rowOff>
    </xdr:from>
    <xdr:to>
      <xdr:col>64</xdr:col>
      <xdr:colOff>152400</xdr:colOff>
      <xdr:row>16</xdr:row>
      <xdr:rowOff>93980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78740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2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人件費は、類似団体内平均と山梨県平均を上回っているが、全国平均は下回っている状況である。
　分母となる経常一般財源等が前年度より減少したが、職員数の増加に伴い、分子の人件費充当一般財源等も増加したことにより数値が増加する結果となった。</a:t>
          </a:r>
        </a:p>
        <a:p>
          <a:r>
            <a:rPr kumimoji="1" lang="ja-JP" altLang="en-US" sz="1100">
              <a:solidFill>
                <a:sysClr val="windowText" lastClr="000000"/>
              </a:solidFill>
              <a:latin typeface="ＭＳ Ｐゴシック"/>
              <a:ea typeface="ＭＳ Ｐゴシック"/>
            </a:rPr>
            <a:t>　今後も引続き行政改革に取り組み、職員の適正配置や人件費削減に努める。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754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39</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67310</xdr:rowOff>
    </xdr:from>
    <xdr:ext cx="73088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120650</xdr:rowOff>
    </xdr:from>
    <xdr:to>
      <xdr:col>15</xdr:col>
      <xdr:colOff>98425</xdr:colOff>
      <xdr:row>39</xdr:row>
      <xdr:rowOff>57150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430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146050</xdr:rowOff>
    </xdr:from>
    <xdr:to>
      <xdr:col>15</xdr:col>
      <xdr:colOff>149225</xdr:colOff>
      <xdr:row>38</xdr:row>
      <xdr:rowOff>76200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86360</xdr:rowOff>
    </xdr:from>
    <xdr:ext cx="762000" cy="25336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95250</xdr:rowOff>
    </xdr:from>
    <xdr:to>
      <xdr:col>11</xdr:col>
      <xdr:colOff>9525</xdr:colOff>
      <xdr:row>37</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89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69850</xdr:rowOff>
    </xdr:from>
    <xdr:to>
      <xdr:col>11</xdr:col>
      <xdr:colOff>60325</xdr:colOff>
      <xdr:row>38</xdr:row>
      <xdr:rowOff>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10160</xdr:rowOff>
    </xdr:from>
    <xdr:ext cx="75628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2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10160</xdr:rowOff>
    </xdr:from>
    <xdr:ext cx="75628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25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143510</xdr:rowOff>
    </xdr:from>
    <xdr:ext cx="762000" cy="25336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67310</xdr:rowOff>
    </xdr:from>
    <xdr:ext cx="73088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6350</xdr:rowOff>
    </xdr:from>
    <xdr:to>
      <xdr:col>15</xdr:col>
      <xdr:colOff>149225</xdr:colOff>
      <xdr:row>39</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92710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69850</xdr:rowOff>
    </xdr:from>
    <xdr:to>
      <xdr:col>11</xdr:col>
      <xdr:colOff>60325</xdr:colOff>
      <xdr:row>38</xdr:row>
      <xdr:rowOff>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156210</xdr:rowOff>
    </xdr:from>
    <xdr:ext cx="756285" cy="25336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9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156210</xdr:rowOff>
    </xdr:from>
    <xdr:ext cx="756285" cy="25336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56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物件費は、類似団体内平均、全国平均、山梨県平均と比較してすべて上回っている。
　その主な要因は、ごみ処理業務や消防業務の単独運営及び直営の保育所運営を行っているためである。
　なお、分子となる物件費充当一般財源等は、学校給食費管理運営事業等</a:t>
          </a:r>
          <a:r>
            <a:rPr kumimoji="1" lang="ja-JP" altLang="en-US" sz="1100">
              <a:latin typeface="ＭＳ Ｐゴシック"/>
              <a:ea typeface="ＭＳ Ｐゴシック"/>
            </a:rPr>
            <a:t>により増加</a:t>
          </a:r>
          <a:r>
            <a:rPr kumimoji="1" lang="ja-JP" altLang="en-US" sz="1000">
              <a:latin typeface="ＭＳ Ｐゴシック"/>
              <a:ea typeface="ＭＳ Ｐゴシック"/>
            </a:rPr>
            <a:t>したが、分母となる経常一般財源等が普通交付税を筆頭に減少したため、数値は前年度より0.9ポイント増加する結果となった。
　今後も引続き行政改革に取組み、コスト削減に努める。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273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28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28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28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34290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18</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454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168910</xdr:rowOff>
    </xdr:from>
    <xdr:ext cx="762000" cy="25336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454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16510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146050</xdr:rowOff>
    </xdr:from>
    <xdr:to>
      <xdr:col>73</xdr:col>
      <xdr:colOff>180975</xdr:colOff>
      <xdr:row>19</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607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104140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8890</xdr:rowOff>
    </xdr:from>
    <xdr:to>
      <xdr:col>69</xdr:col>
      <xdr:colOff>92075</xdr:colOff>
      <xdr:row>19</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64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157480</xdr:rowOff>
    </xdr:from>
    <xdr:ext cx="756285" cy="25336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77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1270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120650</xdr:rowOff>
    </xdr:from>
    <xdr:ext cx="762000" cy="25336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5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166370</xdr:rowOff>
    </xdr:from>
    <xdr:ext cx="736600" cy="25336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10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11430</xdr:rowOff>
    </xdr:from>
    <xdr:to>
      <xdr:col>69</xdr:col>
      <xdr:colOff>142875</xdr:colOff>
      <xdr:row>19</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97790</xdr:rowOff>
    </xdr:from>
    <xdr:ext cx="756285" cy="25336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553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44450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扶助費は、類似団体内平均及び全国平均、山梨県平均と比較して、すべて大幅に下回っている。
　 前年度よりも0.3ポイント増加したが、その主な要因としては、分母となる経常一般財源等が減少し、分子の扶助費充当一般財源等がわずかであるが増加したためである。また各平均より大幅に下回っているのは、当市は都心に近いという立地条件もあり、生活保護費の額が周囲と比べて低く抑えられているためと考えられる。
　今後においても、資格審査等の適正化を徹底するなど前年度に引続き財政圧迫を抑えるよう努める。</a:t>
          </a:r>
          <a:endParaRPr kumimoji="1" lang="ja-JP" altLang="en-US" sz="1000">
            <a:latin typeface="ＭＳ Ｐゴシック"/>
            <a:ea typeface="ＭＳ Ｐゴシック"/>
          </a:endParaRPr>
        </a:p>
      </xdr:txBody>
    </xdr:sp>
    <xdr:clientData/>
  </xdr:twoCellAnchor>
  <xdr:oneCellAnchor>
    <xdr:from>
      <xdr:col>3</xdr:col>
      <xdr:colOff>123825</xdr:colOff>
      <xdr:row>49</xdr:row>
      <xdr:rowOff>107950</xdr:rowOff>
    </xdr:from>
    <xdr:ext cx="29273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105410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10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71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111760</xdr:rowOff>
    </xdr:from>
    <xdr:ext cx="730885" cy="25336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76200</xdr:rowOff>
    </xdr:from>
    <xdr:to>
      <xdr:col>15</xdr:col>
      <xdr:colOff>98425</xdr:colOff>
      <xdr:row>54</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34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86360</xdr:rowOff>
    </xdr:from>
    <xdr:ext cx="762000" cy="25336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30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76200</xdr:rowOff>
    </xdr:from>
    <xdr:to>
      <xdr:col>11</xdr:col>
      <xdr:colOff>9525</xdr:colOff>
      <xdr:row>54</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34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127000</xdr:rowOff>
    </xdr:from>
    <xdr:to>
      <xdr:col>11</xdr:col>
      <xdr:colOff>60325</xdr:colOff>
      <xdr:row>59</xdr:row>
      <xdr:rowOff>57150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41910</xdr:rowOff>
    </xdr:from>
    <xdr:ext cx="756285" cy="25336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57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111760</xdr:rowOff>
    </xdr:from>
    <xdr:ext cx="756285" cy="25336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55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80010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73660</xdr:rowOff>
    </xdr:from>
    <xdr:ext cx="73088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41910</xdr:rowOff>
    </xdr:from>
    <xdr:ext cx="756285" cy="25336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87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137160</xdr:rowOff>
    </xdr:from>
    <xdr:ext cx="75628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2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その他としては、類似団体内平均、全国平均及び山梨県平均を上回る結果となった。</a:t>
          </a:r>
        </a:p>
        <a:p>
          <a:r>
            <a:rPr kumimoji="1" lang="ja-JP" altLang="en-US" sz="1100">
              <a:latin typeface="ＭＳ Ｐゴシック"/>
              <a:ea typeface="ＭＳ Ｐゴシック"/>
            </a:rPr>
            <a:t>　分子については、繰出金充当一般財源等が簡易水道事業特別会計への繰出金減少などにより減少し、分母となる経常一般財源等も普通交付税を筆頭に減少し、結果分子の減少幅を分母の減少幅が上回ったため、数値が若干増加した。</a:t>
          </a:r>
        </a:p>
        <a:p>
          <a:r>
            <a:rPr kumimoji="1" lang="ja-JP" altLang="en-US" sz="1100">
              <a:latin typeface="ＭＳ Ｐゴシック"/>
              <a:ea typeface="ＭＳ Ｐゴシック"/>
            </a:rPr>
            <a:t>　今後も財政負担を軽減するため、保険料や使用料等の改定及び徴収率向上に努める。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73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19050</xdr:rowOff>
    </xdr:from>
    <xdr:ext cx="762000" cy="25336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86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39370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58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104140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16510</xdr:rowOff>
    </xdr:from>
    <xdr:to>
      <xdr:col>73</xdr:col>
      <xdr:colOff>180975</xdr:colOff>
      <xdr:row>57</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89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54610</xdr:rowOff>
    </xdr:from>
    <xdr:ext cx="762000" cy="25336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46990</xdr:rowOff>
    </xdr:from>
    <xdr:to>
      <xdr:col>69</xdr:col>
      <xdr:colOff>92075</xdr:colOff>
      <xdr:row>57</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19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143510</xdr:rowOff>
    </xdr:from>
    <xdr:ext cx="756285" cy="25336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109220</xdr:rowOff>
    </xdr:from>
    <xdr:ext cx="762000" cy="25336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0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21590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52070</xdr:rowOff>
    </xdr:from>
    <xdr:ext cx="762000" cy="25336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247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107950</xdr:rowOff>
    </xdr:from>
    <xdr:ext cx="75628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377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107950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補助費等は、前年度から0.1ポイント減少し、類似団体内平均及び全国平均、山梨県平均と比較して全てにおいて下回っている。
　主な要因としては、例年通り各種団体への補助金などを適正に交付しているためと考えられる。
　今後においても、補助金交付の適正化を徹底するなど前年度に引続き財政圧迫を抑えるよう努める。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73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28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228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228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228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19050</xdr:rowOff>
    </xdr:from>
    <xdr:ext cx="762000" cy="25336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64770</xdr:rowOff>
    </xdr:from>
    <xdr:ext cx="762000" cy="25336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69850</xdr:rowOff>
    </xdr:from>
    <xdr:to>
      <xdr:col>82</xdr:col>
      <xdr:colOff>107950</xdr:colOff>
      <xdr:row>34</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8991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113030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35</xdr:row>
      <xdr:rowOff>8890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029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36830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142240</xdr:rowOff>
    </xdr:from>
    <xdr:to>
      <xdr:col>73</xdr:col>
      <xdr:colOff>180975</xdr:colOff>
      <xdr:row>35</xdr:row>
      <xdr:rowOff>8890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71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88900</xdr:rowOff>
    </xdr:from>
    <xdr:to>
      <xdr:col>69</xdr:col>
      <xdr:colOff>92075</xdr:colOff>
      <xdr:row>34</xdr:row>
      <xdr:rowOff>142240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82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162560</xdr:rowOff>
    </xdr:from>
    <xdr:ext cx="75628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633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124460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19050</xdr:rowOff>
    </xdr:from>
    <xdr:to>
      <xdr:col>82</xdr:col>
      <xdr:colOff>158750</xdr:colOff>
      <xdr:row>34</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99060</xdr:rowOff>
    </xdr:from>
    <xdr:ext cx="762000" cy="25336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56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134620</xdr:rowOff>
    </xdr:from>
    <xdr:ext cx="736600" cy="25336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210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69850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2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31750</xdr:rowOff>
    </xdr:from>
    <xdr:ext cx="756285" cy="25336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896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149860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900">
              <a:latin typeface="ＭＳ Ｐゴシック"/>
              <a:ea typeface="ＭＳ Ｐゴシック"/>
            </a:rPr>
            <a:t>公債費は、前年度と比べて0.7ポイント上がっており、類似団体内平均及び全国平均、山梨県平均と比較しても高い数値となっている。
　上昇した要因としては、</a:t>
          </a:r>
          <a:r>
            <a:rPr kumimoji="1" lang="ja-JP" altLang="en-US" sz="900">
              <a:solidFill>
                <a:sysClr val="windowText" lastClr="000000"/>
              </a:solidFill>
              <a:latin typeface="ＭＳ Ｐゴシック"/>
              <a:ea typeface="ＭＳ Ｐゴシック"/>
            </a:rPr>
            <a:t>分子の公債費充当一般財源等の</a:t>
          </a:r>
          <a:r>
            <a:rPr kumimoji="1" lang="ja-JP" altLang="en-US" sz="900">
              <a:latin typeface="ＭＳ Ｐゴシック"/>
              <a:ea typeface="ＭＳ Ｐゴシック"/>
            </a:rPr>
            <a:t>緊急防災・減災事業債や合併特例債等の元金の償還額が減少したことに伴う減少</a:t>
          </a:r>
          <a:r>
            <a:rPr kumimoji="1" lang="ja-JP" altLang="en-US" sz="900">
              <a:solidFill>
                <a:sysClr val="windowText" lastClr="000000"/>
              </a:solidFill>
              <a:latin typeface="ＭＳ Ｐゴシック"/>
              <a:ea typeface="ＭＳ Ｐゴシック"/>
            </a:rPr>
            <a:t>以上に、分母となる経常一般財源等が減少</a:t>
          </a:r>
          <a:r>
            <a:rPr kumimoji="1" lang="ja-JP" altLang="en-US" sz="900">
              <a:latin typeface="ＭＳ Ｐゴシック"/>
              <a:ea typeface="ＭＳ Ｐゴシック"/>
            </a:rPr>
            <a:t>したことによるものである。　</a:t>
          </a:r>
        </a:p>
        <a:p>
          <a:r>
            <a:rPr kumimoji="1" lang="ja-JP" altLang="en-US" sz="900">
              <a:latin typeface="ＭＳ Ｐゴシック"/>
              <a:ea typeface="ＭＳ Ｐゴシック"/>
            </a:rPr>
            <a:t>　今後については、発行期限が令和７年度まで延長された緊急防災・減災事業債や緊急自然災害防止対策事業債などの交付税措置の優遇された地方債の集中的な発行も予想されることから、微増していくものとみられるが、これまで同様、実質負担額の増加を抑制し、事業の優先順位や必要性を十分精査して計画的な市債管理に努める。</a:t>
          </a:r>
        </a:p>
      </xdr:txBody>
    </xdr:sp>
    <xdr:clientData/>
  </xdr:twoCellAnchor>
  <xdr:oneCellAnchor>
    <xdr:from>
      <xdr:col>3</xdr:col>
      <xdr:colOff>123825</xdr:colOff>
      <xdr:row>69</xdr:row>
      <xdr:rowOff>107950</xdr:rowOff>
    </xdr:from>
    <xdr:ext cx="29273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86360</xdr:rowOff>
    </xdr:from>
    <xdr:to>
      <xdr:col>24</xdr:col>
      <xdr:colOff>25400</xdr:colOff>
      <xdr:row>80</xdr:row>
      <xdr:rowOff>90170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62230</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90170</xdr:rowOff>
    </xdr:from>
    <xdr:to>
      <xdr:col>24</xdr:col>
      <xdr:colOff>114300</xdr:colOff>
      <xdr:row>80</xdr:row>
      <xdr:rowOff>90170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635</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86360</xdr:rowOff>
    </xdr:from>
    <xdr:to>
      <xdr:col>24</xdr:col>
      <xdr:colOff>114300</xdr:colOff>
      <xdr:row>74</xdr:row>
      <xdr:rowOff>86360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72390</xdr:rowOff>
    </xdr:from>
    <xdr:to>
      <xdr:col>24</xdr:col>
      <xdr:colOff>25400</xdr:colOff>
      <xdr:row>78</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454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6200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72390</xdr:rowOff>
    </xdr:from>
    <xdr:to>
      <xdr:col>19</xdr:col>
      <xdr:colOff>187325</xdr:colOff>
      <xdr:row>78</xdr:row>
      <xdr:rowOff>135890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454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13970</xdr:rowOff>
    </xdr:from>
    <xdr:ext cx="73088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1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104140</xdr:rowOff>
    </xdr:from>
    <xdr:to>
      <xdr:col>15</xdr:col>
      <xdr:colOff>98425</xdr:colOff>
      <xdr:row>78</xdr:row>
      <xdr:rowOff>135890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772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142240</xdr:rowOff>
    </xdr:from>
    <xdr:to>
      <xdr:col>15</xdr:col>
      <xdr:colOff>149225</xdr:colOff>
      <xdr:row>78</xdr:row>
      <xdr:rowOff>72390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82550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104140</xdr:rowOff>
    </xdr:from>
    <xdr:to>
      <xdr:col>11</xdr:col>
      <xdr:colOff>9525</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77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156210</xdr:rowOff>
    </xdr:from>
    <xdr:to>
      <xdr:col>11</xdr:col>
      <xdr:colOff>60325</xdr:colOff>
      <xdr:row>78</xdr:row>
      <xdr:rowOff>86360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96520</xdr:rowOff>
    </xdr:from>
    <xdr:ext cx="75628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267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3175</xdr:rowOff>
    </xdr:from>
    <xdr:to>
      <xdr:col>6</xdr:col>
      <xdr:colOff>171450</xdr:colOff>
      <xdr:row>78</xdr:row>
      <xdr:rowOff>104775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114935</xdr:rowOff>
    </xdr:from>
    <xdr:ext cx="75628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1451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53340</xdr:rowOff>
    </xdr:from>
    <xdr:to>
      <xdr:col>24</xdr:col>
      <xdr:colOff>76200</xdr:colOff>
      <xdr:row>78</xdr:row>
      <xdr:rowOff>154940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25400</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21590</xdr:rowOff>
    </xdr:from>
    <xdr:to>
      <xdr:col>20</xdr:col>
      <xdr:colOff>38100</xdr:colOff>
      <xdr:row>78</xdr:row>
      <xdr:rowOff>123190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107950</xdr:rowOff>
    </xdr:from>
    <xdr:ext cx="73088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810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85090</xdr:rowOff>
    </xdr:from>
    <xdr:to>
      <xdr:col>15</xdr:col>
      <xdr:colOff>149225</xdr:colOff>
      <xdr:row>79</xdr:row>
      <xdr:rowOff>15240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53340</xdr:rowOff>
    </xdr:from>
    <xdr:to>
      <xdr:col>11</xdr:col>
      <xdr:colOff>60325</xdr:colOff>
      <xdr:row>78</xdr:row>
      <xdr:rowOff>154940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139700</xdr:rowOff>
    </xdr:from>
    <xdr:ext cx="75628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128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162560</xdr:rowOff>
    </xdr:from>
    <xdr:ext cx="75628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35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00">
              <a:latin typeface="ＭＳ Ｐゴシック"/>
              <a:ea typeface="ＭＳ Ｐゴシック"/>
            </a:rPr>
            <a:t>公債費以外については、前年度より3ポイント上昇し、未だ公債費の占める割合が大きいことから、類似団体内平均及び全国平均、山梨県平均よりも低い数値となっている。
　分母となる経常一般財源等が普通交付税を筆頭に減少したものの、分子の構成要素である人件費については、職員数の増加に伴い増加、物件費については学校給食費管理運営事業により増加しており、結果3ポイントの上昇となった。</a:t>
          </a:r>
        </a:p>
        <a:p>
          <a:r>
            <a:rPr kumimoji="1" lang="ja-JP" altLang="en-US" sz="1000">
              <a:latin typeface="ＭＳ Ｐゴシック"/>
              <a:ea typeface="ＭＳ Ｐゴシック"/>
            </a:rPr>
            <a:t>　今後はより徹底した経費節減など行政改革を推進し、計画的な行財政運営に努める。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273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90170</xdr:rowOff>
    </xdr:from>
    <xdr:to>
      <xdr:col>82</xdr:col>
      <xdr:colOff>107950</xdr:colOff>
      <xdr:row>80</xdr:row>
      <xdr:rowOff>113030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85090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196850</xdr:colOff>
      <xdr:row>80</xdr:row>
      <xdr:rowOff>113030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5080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90170</xdr:rowOff>
    </xdr:from>
    <xdr:to>
      <xdr:col>82</xdr:col>
      <xdr:colOff>196850</xdr:colOff>
      <xdr:row>74</xdr:row>
      <xdr:rowOff>90170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9144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98425</xdr:rowOff>
    </xdr:from>
    <xdr:ext cx="762000" cy="25336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62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126365</xdr:rowOff>
    </xdr:from>
    <xdr:to>
      <xdr:col>82</xdr:col>
      <xdr:colOff>158750</xdr:colOff>
      <xdr:row>77</xdr:row>
      <xdr:rowOff>56515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76</xdr:row>
      <xdr:rowOff>72390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79144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85090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72390</xdr:rowOff>
    </xdr:from>
    <xdr:to>
      <xdr:col>73</xdr:col>
      <xdr:colOff>180975</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025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46355</xdr:rowOff>
    </xdr:from>
    <xdr:to>
      <xdr:col>74</xdr:col>
      <xdr:colOff>31750</xdr:colOff>
      <xdr:row>77</xdr:row>
      <xdr:rowOff>147955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132715</xdr:rowOff>
    </xdr:from>
    <xdr:ext cx="762000" cy="25336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34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166370</xdr:rowOff>
    </xdr:from>
    <xdr:to>
      <xdr:col>69</xdr:col>
      <xdr:colOff>92075</xdr:colOff>
      <xdr:row>76</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2512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96520</xdr:rowOff>
    </xdr:from>
    <xdr:to>
      <xdr:col>69</xdr:col>
      <xdr:colOff>142875</xdr:colOff>
      <xdr:row>78</xdr:row>
      <xdr:rowOff>26670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11430</xdr:rowOff>
    </xdr:from>
    <xdr:ext cx="75628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845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55880</xdr:rowOff>
    </xdr:from>
    <xdr:to>
      <xdr:col>65</xdr:col>
      <xdr:colOff>53975</xdr:colOff>
      <xdr:row>77</xdr:row>
      <xdr:rowOff>157480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142240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35560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165100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0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21590</xdr:rowOff>
    </xdr:from>
    <xdr:to>
      <xdr:col>74</xdr:col>
      <xdr:colOff>31750</xdr:colOff>
      <xdr:row>76</xdr:row>
      <xdr:rowOff>123190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133350</xdr:rowOff>
    </xdr:from>
    <xdr:ext cx="762000" cy="25336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20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16510</xdr:rowOff>
    </xdr:from>
    <xdr:ext cx="75628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5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114935</xdr:rowOff>
    </xdr:from>
    <xdr:to>
      <xdr:col>65</xdr:col>
      <xdr:colOff>53975</xdr:colOff>
      <xdr:row>76</xdr:row>
      <xdr:rowOff>45085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55245</xdr:rowOff>
    </xdr:from>
    <xdr:ext cx="762000" cy="25336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42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336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33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336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336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336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336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116840</xdr:rowOff>
    </xdr:from>
    <xdr:to>
      <xdr:col>29</xdr:col>
      <xdr:colOff>127000</xdr:colOff>
      <xdr:row>19</xdr:row>
      <xdr:rowOff>159385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132080</xdr:rowOff>
    </xdr:from>
    <xdr:ext cx="756285" cy="25336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72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159385</xdr:rowOff>
    </xdr:from>
    <xdr:to>
      <xdr:col>30</xdr:col>
      <xdr:colOff>25400</xdr:colOff>
      <xdr:row>19</xdr:row>
      <xdr:rowOff>159385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31750</xdr:rowOff>
    </xdr:from>
    <xdr:ext cx="756285" cy="25336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8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116840</xdr:rowOff>
    </xdr:from>
    <xdr:to>
      <xdr:col>30</xdr:col>
      <xdr:colOff>25400</xdr:colOff>
      <xdr:row>11</xdr:row>
      <xdr:rowOff>116840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21590</xdr:rowOff>
    </xdr:from>
    <xdr:to>
      <xdr:col>29</xdr:col>
      <xdr:colOff>127000</xdr:colOff>
      <xdr:row>16</xdr:row>
      <xdr:rowOff>65405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2812415"/>
          <a:ext cx="6477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6350</xdr:rowOff>
    </xdr:from>
    <xdr:ext cx="756285" cy="25336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9717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165100</xdr:rowOff>
    </xdr:from>
    <xdr:to>
      <xdr:col>29</xdr:col>
      <xdr:colOff>177800</xdr:colOff>
      <xdr:row>16</xdr:row>
      <xdr:rowOff>95250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170815</xdr:rowOff>
    </xdr:from>
    <xdr:to>
      <xdr:col>26</xdr:col>
      <xdr:colOff>50800</xdr:colOff>
      <xdr:row>16</xdr:row>
      <xdr:rowOff>65405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4305300" y="279019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17780</xdr:rowOff>
    </xdr:from>
    <xdr:to>
      <xdr:col>26</xdr:col>
      <xdr:colOff>101600</xdr:colOff>
      <xdr:row>16</xdr:row>
      <xdr:rowOff>118745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103505</xdr:rowOff>
    </xdr:from>
    <xdr:ext cx="7366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170815</xdr:rowOff>
    </xdr:from>
    <xdr:to>
      <xdr:col>22</xdr:col>
      <xdr:colOff>114300</xdr:colOff>
      <xdr:row>16</xdr:row>
      <xdr:rowOff>48895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279019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50800</xdr:rowOff>
    </xdr:from>
    <xdr:to>
      <xdr:col>22</xdr:col>
      <xdr:colOff>165100</xdr:colOff>
      <xdr:row>15</xdr:row>
      <xdr:rowOff>152400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670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162560</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43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45720</xdr:rowOff>
    </xdr:from>
    <xdr:to>
      <xdr:col>18</xdr:col>
      <xdr:colOff>177800</xdr:colOff>
      <xdr:row>16</xdr:row>
      <xdr:rowOff>48895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2908300" y="283654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82550</xdr:rowOff>
    </xdr:from>
    <xdr:to>
      <xdr:col>19</xdr:col>
      <xdr:colOff>38100</xdr:colOff>
      <xdr:row>16</xdr:row>
      <xdr:rowOff>12700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70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22860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7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111125</xdr:rowOff>
    </xdr:from>
    <xdr:to>
      <xdr:col>15</xdr:col>
      <xdr:colOff>101600</xdr:colOff>
      <xdr:row>16</xdr:row>
      <xdr:rowOff>41275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73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52070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999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142240</xdr:rowOff>
    </xdr:from>
    <xdr:to>
      <xdr:col>29</xdr:col>
      <xdr:colOff>177800</xdr:colOff>
      <xdr:row>16</xdr:row>
      <xdr:rowOff>72390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76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158750</xdr:rowOff>
    </xdr:from>
    <xdr:ext cx="75628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066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14605</xdr:rowOff>
    </xdr:from>
    <xdr:to>
      <xdr:col>26</xdr:col>
      <xdr:colOff>101600</xdr:colOff>
      <xdr:row>16</xdr:row>
      <xdr:rowOff>116205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80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126365</xdr:rowOff>
    </xdr:from>
    <xdr:ext cx="7366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7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95,662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120650</xdr:rowOff>
    </xdr:from>
    <xdr:to>
      <xdr:col>22</xdr:col>
      <xdr:colOff>165100</xdr:colOff>
      <xdr:row>16</xdr:row>
      <xdr:rowOff>50165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740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34925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2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169545</xdr:rowOff>
    </xdr:from>
    <xdr:to>
      <xdr:col>19</xdr:col>
      <xdr:colOff>38100</xdr:colOff>
      <xdr:row>16</xdr:row>
      <xdr:rowOff>99695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278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84455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7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166370</xdr:rowOff>
    </xdr:from>
    <xdr:to>
      <xdr:col>15</xdr:col>
      <xdr:colOff>101600</xdr:colOff>
      <xdr:row>16</xdr:row>
      <xdr:rowOff>96520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278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81280</xdr:rowOff>
    </xdr:from>
    <xdr:ext cx="762000"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2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97,031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69850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41910</xdr:rowOff>
    </xdr:from>
    <xdr:ext cx="756285" cy="25590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51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69850</xdr:rowOff>
    </xdr:from>
    <xdr:to>
      <xdr:col>30</xdr:col>
      <xdr:colOff>25400</xdr:colOff>
      <xdr:row>38</xdr:row>
      <xdr:rowOff>69850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19050</xdr:rowOff>
    </xdr:from>
    <xdr:ext cx="756285" cy="25590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15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126365</xdr:rowOff>
    </xdr:from>
    <xdr:to>
      <xdr:col>29</xdr:col>
      <xdr:colOff>127000</xdr:colOff>
      <xdr:row>34</xdr:row>
      <xdr:rowOff>254000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5003800" y="6393815"/>
          <a:ext cx="647700" cy="127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173355</xdr:rowOff>
    </xdr:from>
    <xdr:ext cx="756285" cy="259080"/>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370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201930</xdr:rowOff>
    </xdr:from>
    <xdr:to>
      <xdr:col>29</xdr:col>
      <xdr:colOff>177800</xdr:colOff>
      <xdr:row>35</xdr:row>
      <xdr:rowOff>304165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254000</xdr:rowOff>
    </xdr:from>
    <xdr:to>
      <xdr:col>26</xdr:col>
      <xdr:colOff>50800</xdr:colOff>
      <xdr:row>34</xdr:row>
      <xdr:rowOff>307975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4305300" y="652145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333375</xdr:rowOff>
    </xdr:from>
    <xdr:ext cx="7366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307975</xdr:rowOff>
    </xdr:from>
    <xdr:to>
      <xdr:col>22</xdr:col>
      <xdr:colOff>114300</xdr:colOff>
      <xdr:row>35</xdr:row>
      <xdr:rowOff>113030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3606800" y="6575425"/>
          <a:ext cx="698500" cy="147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226060</xdr:rowOff>
    </xdr:from>
    <xdr:to>
      <xdr:col>22</xdr:col>
      <xdr:colOff>165100</xdr:colOff>
      <xdr:row>35</xdr:row>
      <xdr:rowOff>327025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2545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311785</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2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113030</xdr:rowOff>
    </xdr:from>
    <xdr:to>
      <xdr:col>18</xdr:col>
      <xdr:colOff>177800</xdr:colOff>
      <xdr:row>35</xdr:row>
      <xdr:rowOff>168275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flipV="1">
          <a:off x="2908300" y="672338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224790</xdr:rowOff>
    </xdr:from>
    <xdr:to>
      <xdr:col>19</xdr:col>
      <xdr:colOff>38100</xdr:colOff>
      <xdr:row>35</xdr:row>
      <xdr:rowOff>327025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556000" y="68351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310515</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340360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57500" y="68484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323850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75565</xdr:rowOff>
    </xdr:from>
    <xdr:to>
      <xdr:col>29</xdr:col>
      <xdr:colOff>177800</xdr:colOff>
      <xdr:row>34</xdr:row>
      <xdr:rowOff>175895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600700" y="63430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263525</xdr:rowOff>
    </xdr:from>
    <xdr:ext cx="756285" cy="25971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18807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37,286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203200</xdr:rowOff>
    </xdr:from>
    <xdr:to>
      <xdr:col>26</xdr:col>
      <xdr:colOff>101600</xdr:colOff>
      <xdr:row>34</xdr:row>
      <xdr:rowOff>305435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953000" y="6470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314960</xdr:rowOff>
    </xdr:from>
    <xdr:ext cx="736600"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2395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33,369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256540</xdr:rowOff>
    </xdr:from>
    <xdr:to>
      <xdr:col>22</xdr:col>
      <xdr:colOff>165100</xdr:colOff>
      <xdr:row>35</xdr:row>
      <xdr:rowOff>14605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254500" y="65239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25400</xdr:rowOff>
    </xdr:from>
    <xdr:ext cx="76200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2928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61595</xdr:rowOff>
    </xdr:from>
    <xdr:to>
      <xdr:col>19</xdr:col>
      <xdr:colOff>38100</xdr:colOff>
      <xdr:row>35</xdr:row>
      <xdr:rowOff>162560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556000" y="6671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173355</xdr:rowOff>
    </xdr:from>
    <xdr:ext cx="762000"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408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116840</xdr:rowOff>
    </xdr:from>
    <xdr:to>
      <xdr:col>15</xdr:col>
      <xdr:colOff>101600</xdr:colOff>
      <xdr:row>35</xdr:row>
      <xdr:rowOff>217805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57500" y="67271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228600</xdr:rowOff>
    </xdr:from>
    <xdr:ext cx="762000" cy="25971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960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336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915" cy="25336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91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91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158115</xdr:rowOff>
    </xdr:from>
    <xdr:to>
      <xdr:col>24</xdr:col>
      <xdr:colOff>62865</xdr:colOff>
      <xdr:row>39</xdr:row>
      <xdr:rowOff>50800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54610</xdr:rowOff>
    </xdr:from>
    <xdr:ext cx="534670" cy="25336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1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50800</xdr:rowOff>
    </xdr:from>
    <xdr:to>
      <xdr:col>24</xdr:col>
      <xdr:colOff>152400</xdr:colOff>
      <xdr:row>39</xdr:row>
      <xdr:rowOff>50800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104775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158115</xdr:rowOff>
    </xdr:from>
    <xdr:to>
      <xdr:col>24</xdr:col>
      <xdr:colOff>152400</xdr:colOff>
      <xdr:row>29</xdr:row>
      <xdr:rowOff>158115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156210</xdr:rowOff>
    </xdr:from>
    <xdr:to>
      <xdr:col>24</xdr:col>
      <xdr:colOff>63500</xdr:colOff>
      <xdr:row>34</xdr:row>
      <xdr:rowOff>66675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1406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94615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116205</xdr:rowOff>
    </xdr:from>
    <xdr:to>
      <xdr:col>24</xdr:col>
      <xdr:colOff>114300</xdr:colOff>
      <xdr:row>35</xdr:row>
      <xdr:rowOff>46355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8890</xdr:rowOff>
    </xdr:from>
    <xdr:to>
      <xdr:col>19</xdr:col>
      <xdr:colOff>177800</xdr:colOff>
      <xdr:row>34</xdr:row>
      <xdr:rowOff>66675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381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132715</xdr:rowOff>
    </xdr:from>
    <xdr:to>
      <xdr:col>20</xdr:col>
      <xdr:colOff>38100</xdr:colOff>
      <xdr:row>35</xdr:row>
      <xdr:rowOff>63500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53975</xdr:rowOff>
    </xdr:from>
    <xdr:ext cx="528955" cy="25336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054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8890</xdr:rowOff>
    </xdr:from>
    <xdr:to>
      <xdr:col>15</xdr:col>
      <xdr:colOff>50800</xdr:colOff>
      <xdr:row>35</xdr:row>
      <xdr:rowOff>46990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819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32385</xdr:rowOff>
    </xdr:from>
    <xdr:to>
      <xdr:col>15</xdr:col>
      <xdr:colOff>101600</xdr:colOff>
      <xdr:row>34</xdr:row>
      <xdr:rowOff>133985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125095</xdr:rowOff>
    </xdr:from>
    <xdr:ext cx="528955" cy="2584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9543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19050</xdr:rowOff>
    </xdr:from>
    <xdr:to>
      <xdr:col>10</xdr:col>
      <xdr:colOff>114300</xdr:colOff>
      <xdr:row>35</xdr:row>
      <xdr:rowOff>46990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198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167640</xdr:rowOff>
    </xdr:from>
    <xdr:to>
      <xdr:col>10</xdr:col>
      <xdr:colOff>165100</xdr:colOff>
      <xdr:row>35</xdr:row>
      <xdr:rowOff>97790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88900</xdr:rowOff>
    </xdr:from>
    <xdr:ext cx="528955"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0896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4445</xdr:rowOff>
    </xdr:from>
    <xdr:to>
      <xdr:col>6</xdr:col>
      <xdr:colOff>38100</xdr:colOff>
      <xdr:row>35</xdr:row>
      <xdr:rowOff>106045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97790</xdr:rowOff>
    </xdr:from>
    <xdr:ext cx="528955"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098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105410</xdr:rowOff>
    </xdr:from>
    <xdr:to>
      <xdr:col>24</xdr:col>
      <xdr:colOff>114300</xdr:colOff>
      <xdr:row>34</xdr:row>
      <xdr:rowOff>35560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128270</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1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15875</xdr:rowOff>
    </xdr:from>
    <xdr:to>
      <xdr:col>20</xdr:col>
      <xdr:colOff>38100</xdr:colOff>
      <xdr:row>34</xdr:row>
      <xdr:rowOff>117475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133985</xdr:rowOff>
    </xdr:from>
    <xdr:ext cx="528955" cy="25336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620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129540</xdr:rowOff>
    </xdr:from>
    <xdr:to>
      <xdr:col>15</xdr:col>
      <xdr:colOff>101600</xdr:colOff>
      <xdr:row>34</xdr:row>
      <xdr:rowOff>59690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76200</xdr:rowOff>
    </xdr:from>
    <xdr:ext cx="528955"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5626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167640</xdr:rowOff>
    </xdr:from>
    <xdr:to>
      <xdr:col>10</xdr:col>
      <xdr:colOff>165100</xdr:colOff>
      <xdr:row>35</xdr:row>
      <xdr:rowOff>97790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114300</xdr:rowOff>
    </xdr:from>
    <xdr:ext cx="52895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772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139700</xdr:rowOff>
    </xdr:from>
    <xdr:to>
      <xdr:col>6</xdr:col>
      <xdr:colOff>38100</xdr:colOff>
      <xdr:row>35</xdr:row>
      <xdr:rowOff>69850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86360</xdr:rowOff>
    </xdr:from>
    <xdr:ext cx="528955" cy="25336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7442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205" cy="25336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336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63500</xdr:rowOff>
    </xdr:from>
    <xdr:to>
      <xdr:col>24</xdr:col>
      <xdr:colOff>62865</xdr:colOff>
      <xdr:row>58</xdr:row>
      <xdr:rowOff>99695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103505</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99695</xdr:rowOff>
    </xdr:from>
    <xdr:to>
      <xdr:col>24</xdr:col>
      <xdr:colOff>152400</xdr:colOff>
      <xdr:row>58</xdr:row>
      <xdr:rowOff>99695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xdr:rowOff>
    </xdr:from>
    <xdr:ext cx="59880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63500</xdr:rowOff>
    </xdr:from>
    <xdr:to>
      <xdr:col>24</xdr:col>
      <xdr:colOff>152400</xdr:colOff>
      <xdr:row>50</xdr:row>
      <xdr:rowOff>63500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54610</xdr:rowOff>
    </xdr:from>
    <xdr:to>
      <xdr:col>24</xdr:col>
      <xdr:colOff>63500</xdr:colOff>
      <xdr:row>56</xdr:row>
      <xdr:rowOff>94615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58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65405</xdr:rowOff>
    </xdr:from>
    <xdr:ext cx="534670" cy="25336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94615</xdr:rowOff>
    </xdr:from>
    <xdr:to>
      <xdr:col>19</xdr:col>
      <xdr:colOff>177800</xdr:colOff>
      <xdr:row>57</xdr:row>
      <xdr:rowOff>42545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581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73025</xdr:rowOff>
    </xdr:from>
    <xdr:ext cx="52895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845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168275</xdr:rowOff>
    </xdr:from>
    <xdr:to>
      <xdr:col>15</xdr:col>
      <xdr:colOff>50800</xdr:colOff>
      <xdr:row>57</xdr:row>
      <xdr:rowOff>42545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694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113030</xdr:rowOff>
    </xdr:from>
    <xdr:to>
      <xdr:col>15</xdr:col>
      <xdr:colOff>101600</xdr:colOff>
      <xdr:row>57</xdr:row>
      <xdr:rowOff>43180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59690</xdr:rowOff>
    </xdr:from>
    <xdr:ext cx="52895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489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168275</xdr:rowOff>
    </xdr:from>
    <xdr:to>
      <xdr:col>10</xdr:col>
      <xdr:colOff>114300</xdr:colOff>
      <xdr:row>57</xdr:row>
      <xdr:rowOff>15240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9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38100</xdr:rowOff>
    </xdr:from>
    <xdr:to>
      <xdr:col>10</xdr:col>
      <xdr:colOff>165100</xdr:colOff>
      <xdr:row>57</xdr:row>
      <xdr:rowOff>139700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130810</xdr:rowOff>
    </xdr:from>
    <xdr:ext cx="52895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903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65405</xdr:rowOff>
    </xdr:from>
    <xdr:to>
      <xdr:col>6</xdr:col>
      <xdr:colOff>38100</xdr:colOff>
      <xdr:row>57</xdr:row>
      <xdr:rowOff>167005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158115</xdr:rowOff>
    </xdr:from>
    <xdr:ext cx="528955" cy="25336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9307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3810</xdr:rowOff>
    </xdr:from>
    <xdr:to>
      <xdr:col>24</xdr:col>
      <xdr:colOff>114300</xdr:colOff>
      <xdr:row>56</xdr:row>
      <xdr:rowOff>105410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26670</xdr:rowOff>
    </xdr:from>
    <xdr:ext cx="5346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43815</xdr:rowOff>
    </xdr:from>
    <xdr:to>
      <xdr:col>20</xdr:col>
      <xdr:colOff>38100</xdr:colOff>
      <xdr:row>56</xdr:row>
      <xdr:rowOff>145415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161925</xdr:rowOff>
    </xdr:from>
    <xdr:ext cx="52895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420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163195</xdr:rowOff>
    </xdr:from>
    <xdr:to>
      <xdr:col>15</xdr:col>
      <xdr:colOff>101600</xdr:colOff>
      <xdr:row>57</xdr:row>
      <xdr:rowOff>93345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84455</xdr:rowOff>
    </xdr:from>
    <xdr:ext cx="52895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857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117475</xdr:rowOff>
    </xdr:from>
    <xdr:to>
      <xdr:col>10</xdr:col>
      <xdr:colOff>165100</xdr:colOff>
      <xdr:row>57</xdr:row>
      <xdr:rowOff>47625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64135</xdr:rowOff>
    </xdr:from>
    <xdr:ext cx="528955" cy="25336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493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135890</xdr:rowOff>
    </xdr:from>
    <xdr:to>
      <xdr:col>6</xdr:col>
      <xdr:colOff>38100</xdr:colOff>
      <xdr:row>57</xdr:row>
      <xdr:rowOff>66040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82550</xdr:rowOff>
    </xdr:from>
    <xdr:ext cx="52895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512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205" cy="25336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336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336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336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50800</xdr:rowOff>
    </xdr:from>
    <xdr:to>
      <xdr:col>24</xdr:col>
      <xdr:colOff>62865</xdr:colOff>
      <xdr:row>78</xdr:row>
      <xdr:rowOff>109220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5336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168910</xdr:rowOff>
    </xdr:from>
    <xdr:ext cx="534670" cy="25336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9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50800</xdr:rowOff>
    </xdr:from>
    <xdr:to>
      <xdr:col>24</xdr:col>
      <xdr:colOff>152400</xdr:colOff>
      <xdr:row>71</xdr:row>
      <xdr:rowOff>50800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67945</xdr:rowOff>
    </xdr:from>
    <xdr:to>
      <xdr:col>24</xdr:col>
      <xdr:colOff>63500</xdr:colOff>
      <xdr:row>78</xdr:row>
      <xdr:rowOff>71120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10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100330</xdr:rowOff>
    </xdr:from>
    <xdr:ext cx="469900" cy="25336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5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71120</xdr:rowOff>
    </xdr:from>
    <xdr:to>
      <xdr:col>19</xdr:col>
      <xdr:colOff>177800</xdr:colOff>
      <xdr:row>78</xdr:row>
      <xdr:rowOff>95885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42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7620</xdr:rowOff>
    </xdr:from>
    <xdr:ext cx="464185" cy="25336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3037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94615</xdr:rowOff>
    </xdr:from>
    <xdr:to>
      <xdr:col>15</xdr:col>
      <xdr:colOff>50800</xdr:colOff>
      <xdr:row>78</xdr:row>
      <xdr:rowOff>95885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77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74930</xdr:rowOff>
    </xdr:from>
    <xdr:to>
      <xdr:col>15</xdr:col>
      <xdr:colOff>101600</xdr:colOff>
      <xdr:row>78</xdr:row>
      <xdr:rowOff>5080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21590</xdr:rowOff>
    </xdr:from>
    <xdr:ext cx="46418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3051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57785</xdr:rowOff>
    </xdr:from>
    <xdr:to>
      <xdr:col>10</xdr:col>
      <xdr:colOff>114300</xdr:colOff>
      <xdr:row>78</xdr:row>
      <xdr:rowOff>94615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08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121285</xdr:rowOff>
    </xdr:from>
    <xdr:to>
      <xdr:col>10</xdr:col>
      <xdr:colOff>165100</xdr:colOff>
      <xdr:row>78</xdr:row>
      <xdr:rowOff>52070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67945</xdr:rowOff>
    </xdr:from>
    <xdr:ext cx="46418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30981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113030</xdr:rowOff>
    </xdr:from>
    <xdr:to>
      <xdr:col>6</xdr:col>
      <xdr:colOff>38100</xdr:colOff>
      <xdr:row>78</xdr:row>
      <xdr:rowOff>43180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59690</xdr:rowOff>
    </xdr:from>
    <xdr:ext cx="46418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30898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17780</xdr:rowOff>
    </xdr:from>
    <xdr:to>
      <xdr:col>24</xdr:col>
      <xdr:colOff>114300</xdr:colOff>
      <xdr:row>78</xdr:row>
      <xdr:rowOff>118745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103505</xdr:rowOff>
    </xdr:from>
    <xdr:ext cx="469900" cy="25908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5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20320</xdr:rowOff>
    </xdr:from>
    <xdr:to>
      <xdr:col>20</xdr:col>
      <xdr:colOff>38100</xdr:colOff>
      <xdr:row>78</xdr:row>
      <xdr:rowOff>121920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113030</xdr:rowOff>
    </xdr:from>
    <xdr:ext cx="46418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4861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45085</xdr:rowOff>
    </xdr:from>
    <xdr:to>
      <xdr:col>15</xdr:col>
      <xdr:colOff>101600</xdr:colOff>
      <xdr:row>78</xdr:row>
      <xdr:rowOff>146685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137795</xdr:rowOff>
    </xdr:from>
    <xdr:ext cx="46418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5108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43815</xdr:rowOff>
    </xdr:from>
    <xdr:to>
      <xdr:col>10</xdr:col>
      <xdr:colOff>165100</xdr:colOff>
      <xdr:row>78</xdr:row>
      <xdr:rowOff>145415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136525</xdr:rowOff>
    </xdr:from>
    <xdr:ext cx="46418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5096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6985</xdr:rowOff>
    </xdr:from>
    <xdr:to>
      <xdr:col>6</xdr:col>
      <xdr:colOff>38100</xdr:colOff>
      <xdr:row>78</xdr:row>
      <xdr:rowOff>109220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99695</xdr:rowOff>
    </xdr:from>
    <xdr:ext cx="464185" cy="25336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4727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915" cy="25336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52705</xdr:rowOff>
    </xdr:from>
    <xdr:to>
      <xdr:col>24</xdr:col>
      <xdr:colOff>62865</xdr:colOff>
      <xdr:row>97</xdr:row>
      <xdr:rowOff>101600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20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105410</xdr:rowOff>
    </xdr:from>
    <xdr:ext cx="534670" cy="25908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101600</xdr:rowOff>
    </xdr:from>
    <xdr:to>
      <xdr:col>24</xdr:col>
      <xdr:colOff>152400</xdr:colOff>
      <xdr:row>97</xdr:row>
      <xdr:rowOff>101600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170815</xdr:rowOff>
    </xdr:from>
    <xdr:ext cx="598805" cy="2584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52705</xdr:rowOff>
    </xdr:from>
    <xdr:to>
      <xdr:col>24</xdr:col>
      <xdr:colOff>152400</xdr:colOff>
      <xdr:row>90</xdr:row>
      <xdr:rowOff>52705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158115</xdr:rowOff>
    </xdr:from>
    <xdr:to>
      <xdr:col>24</xdr:col>
      <xdr:colOff>63500</xdr:colOff>
      <xdr:row>97</xdr:row>
      <xdr:rowOff>82550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1731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58420</xdr:rowOff>
    </xdr:from>
    <xdr:ext cx="534670"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74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34925</xdr:rowOff>
    </xdr:from>
    <xdr:to>
      <xdr:col>24</xdr:col>
      <xdr:colOff>114300</xdr:colOff>
      <xdr:row>95</xdr:row>
      <xdr:rowOff>136525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158115</xdr:rowOff>
    </xdr:from>
    <xdr:to>
      <xdr:col>19</xdr:col>
      <xdr:colOff>177800</xdr:colOff>
      <xdr:row>98</xdr:row>
      <xdr:rowOff>1270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731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80645</xdr:rowOff>
    </xdr:from>
    <xdr:to>
      <xdr:col>20</xdr:col>
      <xdr:colOff>38100</xdr:colOff>
      <xdr:row>95</xdr:row>
      <xdr:rowOff>10795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27305</xdr:rowOff>
    </xdr:from>
    <xdr:ext cx="59309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580" y="159721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1270</xdr:rowOff>
    </xdr:from>
    <xdr:to>
      <xdr:col>15</xdr:col>
      <xdr:colOff>50800</xdr:colOff>
      <xdr:row>98</xdr:row>
      <xdr:rowOff>8890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03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110490</xdr:rowOff>
    </xdr:from>
    <xdr:to>
      <xdr:col>15</xdr:col>
      <xdr:colOff>101600</xdr:colOff>
      <xdr:row>94</xdr:row>
      <xdr:rowOff>40640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0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57150</xdr:rowOff>
    </xdr:from>
    <xdr:ext cx="59309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580" y="158305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8890</xdr:rowOff>
    </xdr:from>
    <xdr:to>
      <xdr:col>10</xdr:col>
      <xdr:colOff>114300</xdr:colOff>
      <xdr:row>98</xdr:row>
      <xdr:rowOff>36195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10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107950</xdr:rowOff>
    </xdr:from>
    <xdr:to>
      <xdr:col>10</xdr:col>
      <xdr:colOff>165100</xdr:colOff>
      <xdr:row>94</xdr:row>
      <xdr:rowOff>38100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54610</xdr:rowOff>
    </xdr:from>
    <xdr:ext cx="593090" cy="25336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580" y="158280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93</xdr:row>
      <xdr:rowOff>156210</xdr:rowOff>
    </xdr:from>
    <xdr:to>
      <xdr:col>6</xdr:col>
      <xdr:colOff>38100</xdr:colOff>
      <xdr:row>94</xdr:row>
      <xdr:rowOff>86360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10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102870</xdr:rowOff>
    </xdr:from>
    <xdr:ext cx="59309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580" y="158762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118110</xdr:rowOff>
    </xdr:from>
    <xdr:ext cx="5346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7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107315</xdr:rowOff>
    </xdr:from>
    <xdr:to>
      <xdr:col>20</xdr:col>
      <xdr:colOff>38100</xdr:colOff>
      <xdr:row>97</xdr:row>
      <xdr:rowOff>37465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29210</xdr:rowOff>
    </xdr:from>
    <xdr:ext cx="528955" cy="25336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6659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121920</xdr:rowOff>
    </xdr:from>
    <xdr:to>
      <xdr:col>15</xdr:col>
      <xdr:colOff>101600</xdr:colOff>
      <xdr:row>98</xdr:row>
      <xdr:rowOff>52070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43180</xdr:rowOff>
    </xdr:from>
    <xdr:ext cx="528955" cy="25336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68452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129540</xdr:rowOff>
    </xdr:from>
    <xdr:to>
      <xdr:col>10</xdr:col>
      <xdr:colOff>165100</xdr:colOff>
      <xdr:row>98</xdr:row>
      <xdr:rowOff>59690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50800</xdr:rowOff>
    </xdr:from>
    <xdr:ext cx="52895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6852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156845</xdr:rowOff>
    </xdr:from>
    <xdr:to>
      <xdr:col>6</xdr:col>
      <xdr:colOff>38100</xdr:colOff>
      <xdr:row>98</xdr:row>
      <xdr:rowOff>86995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78105</xdr:rowOff>
    </xdr:from>
    <xdr:ext cx="528955" cy="25336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8802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915" cy="25336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91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91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153670</xdr:rowOff>
    </xdr:from>
    <xdr:to>
      <xdr:col>54</xdr:col>
      <xdr:colOff>189865</xdr:colOff>
      <xdr:row>37</xdr:row>
      <xdr:rowOff>103505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68620"/>
          <a:ext cx="127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107315</xdr:rowOff>
    </xdr:from>
    <xdr:ext cx="534670" cy="259080"/>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103505</xdr:rowOff>
    </xdr:from>
    <xdr:to>
      <xdr:col>55</xdr:col>
      <xdr:colOff>88900</xdr:colOff>
      <xdr:row>37</xdr:row>
      <xdr:rowOff>103505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4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100330</xdr:rowOff>
    </xdr:from>
    <xdr:ext cx="598805" cy="25336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438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153670</xdr:rowOff>
    </xdr:from>
    <xdr:to>
      <xdr:col>55</xdr:col>
      <xdr:colOff>88900</xdr:colOff>
      <xdr:row>31</xdr:row>
      <xdr:rowOff>153670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5080</xdr:rowOff>
    </xdr:from>
    <xdr:to>
      <xdr:col>55</xdr:col>
      <xdr:colOff>0</xdr:colOff>
      <xdr:row>37</xdr:row>
      <xdr:rowOff>43180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487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44450</xdr:rowOff>
    </xdr:from>
    <xdr:ext cx="534670" cy="25908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873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21590</xdr:rowOff>
    </xdr:from>
    <xdr:to>
      <xdr:col>55</xdr:col>
      <xdr:colOff>50800</xdr:colOff>
      <xdr:row>35</xdr:row>
      <xdr:rowOff>123190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45720</xdr:rowOff>
    </xdr:from>
    <xdr:to>
      <xdr:col>50</xdr:col>
      <xdr:colOff>114300</xdr:colOff>
      <xdr:row>37</xdr:row>
      <xdr:rowOff>43180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532120"/>
          <a:ext cx="889000" cy="854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63500</xdr:rowOff>
    </xdr:from>
    <xdr:to>
      <xdr:col>50</xdr:col>
      <xdr:colOff>165100</xdr:colOff>
      <xdr:row>35</xdr:row>
      <xdr:rowOff>165100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10160</xdr:rowOff>
    </xdr:from>
    <xdr:ext cx="52895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1965" y="5839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45720</xdr:rowOff>
    </xdr:from>
    <xdr:to>
      <xdr:col>45</xdr:col>
      <xdr:colOff>177800</xdr:colOff>
      <xdr:row>37</xdr:row>
      <xdr:rowOff>88900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532120"/>
          <a:ext cx="889000" cy="900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71755</xdr:rowOff>
    </xdr:from>
    <xdr:to>
      <xdr:col>46</xdr:col>
      <xdr:colOff>38100</xdr:colOff>
      <xdr:row>31</xdr:row>
      <xdr:rowOff>1905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2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18415</xdr:rowOff>
    </xdr:from>
    <xdr:ext cx="593090" cy="25336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580" y="49904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88900</xdr:rowOff>
    </xdr:from>
    <xdr:to>
      <xdr:col>41</xdr:col>
      <xdr:colOff>50800</xdr:colOff>
      <xdr:row>37</xdr:row>
      <xdr:rowOff>95885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325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166370</xdr:rowOff>
    </xdr:from>
    <xdr:to>
      <xdr:col>41</xdr:col>
      <xdr:colOff>101600</xdr:colOff>
      <xdr:row>36</xdr:row>
      <xdr:rowOff>95885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112395</xdr:rowOff>
    </xdr:from>
    <xdr:ext cx="528955" cy="25336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3965" y="59416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49530</xdr:rowOff>
    </xdr:from>
    <xdr:to>
      <xdr:col>36</xdr:col>
      <xdr:colOff>165100</xdr:colOff>
      <xdr:row>36</xdr:row>
      <xdr:rowOff>151130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167640</xdr:rowOff>
    </xdr:from>
    <xdr:ext cx="528955" cy="25336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4965" y="5996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125730</xdr:rowOff>
    </xdr:from>
    <xdr:to>
      <xdr:col>55</xdr:col>
      <xdr:colOff>50800</xdr:colOff>
      <xdr:row>37</xdr:row>
      <xdr:rowOff>55880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40640</xdr:rowOff>
    </xdr:from>
    <xdr:ext cx="534670" cy="25336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28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163830</xdr:rowOff>
    </xdr:from>
    <xdr:to>
      <xdr:col>50</xdr:col>
      <xdr:colOff>165100</xdr:colOff>
      <xdr:row>37</xdr:row>
      <xdr:rowOff>93980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85090</xdr:rowOff>
    </xdr:from>
    <xdr:ext cx="52895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1965" y="6428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166370</xdr:rowOff>
    </xdr:from>
    <xdr:to>
      <xdr:col>46</xdr:col>
      <xdr:colOff>38100</xdr:colOff>
      <xdr:row>32</xdr:row>
      <xdr:rowOff>96520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4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87630</xdr:rowOff>
    </xdr:from>
    <xdr:ext cx="593090" cy="25336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580" y="55740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38100</xdr:rowOff>
    </xdr:from>
    <xdr:to>
      <xdr:col>41</xdr:col>
      <xdr:colOff>101600</xdr:colOff>
      <xdr:row>37</xdr:row>
      <xdr:rowOff>139700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132080</xdr:rowOff>
    </xdr:from>
    <xdr:ext cx="528955" cy="25336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3965" y="6475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45085</xdr:rowOff>
    </xdr:from>
    <xdr:to>
      <xdr:col>36</xdr:col>
      <xdr:colOff>165100</xdr:colOff>
      <xdr:row>37</xdr:row>
      <xdr:rowOff>146685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138430</xdr:rowOff>
    </xdr:from>
    <xdr:ext cx="52895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4965" y="6482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114935</xdr:rowOff>
    </xdr:from>
    <xdr:to>
      <xdr:col>54</xdr:col>
      <xdr:colOff>189865</xdr:colOff>
      <xdr:row>58</xdr:row>
      <xdr:rowOff>45085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48895</xdr:rowOff>
    </xdr:from>
    <xdr:ext cx="534670" cy="259080"/>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45085</xdr:rowOff>
    </xdr:from>
    <xdr:to>
      <xdr:col>55</xdr:col>
      <xdr:colOff>88900</xdr:colOff>
      <xdr:row>58</xdr:row>
      <xdr:rowOff>45085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61595</xdr:rowOff>
    </xdr:from>
    <xdr:ext cx="598805" cy="259080"/>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114935</xdr:rowOff>
    </xdr:from>
    <xdr:to>
      <xdr:col>55</xdr:col>
      <xdr:colOff>88900</xdr:colOff>
      <xdr:row>50</xdr:row>
      <xdr:rowOff>114935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46355</xdr:rowOff>
    </xdr:from>
    <xdr:to>
      <xdr:col>55</xdr:col>
      <xdr:colOff>0</xdr:colOff>
      <xdr:row>56</xdr:row>
      <xdr:rowOff>102235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4755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9525</xdr:rowOff>
    </xdr:from>
    <xdr:ext cx="534670" cy="25336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392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158115</xdr:rowOff>
    </xdr:from>
    <xdr:to>
      <xdr:col>55</xdr:col>
      <xdr:colOff>50800</xdr:colOff>
      <xdr:row>56</xdr:row>
      <xdr:rowOff>88265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60960</xdr:rowOff>
    </xdr:from>
    <xdr:to>
      <xdr:col>50</xdr:col>
      <xdr:colOff>114300</xdr:colOff>
      <xdr:row>56</xdr:row>
      <xdr:rowOff>102235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621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149225</xdr:rowOff>
    </xdr:from>
    <xdr:to>
      <xdr:col>50</xdr:col>
      <xdr:colOff>165100</xdr:colOff>
      <xdr:row>56</xdr:row>
      <xdr:rowOff>79375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95885</xdr:rowOff>
    </xdr:from>
    <xdr:ext cx="52895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1965" y="93541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60960</xdr:rowOff>
    </xdr:from>
    <xdr:to>
      <xdr:col>45</xdr:col>
      <xdr:colOff>177800</xdr:colOff>
      <xdr:row>57</xdr:row>
      <xdr:rowOff>11430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621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31750</xdr:rowOff>
    </xdr:from>
    <xdr:to>
      <xdr:col>46</xdr:col>
      <xdr:colOff>38100</xdr:colOff>
      <xdr:row>55</xdr:row>
      <xdr:rowOff>133350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149860</xdr:rowOff>
    </xdr:from>
    <xdr:ext cx="52895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2965" y="9236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11430</xdr:rowOff>
    </xdr:from>
    <xdr:to>
      <xdr:col>41</xdr:col>
      <xdr:colOff>50800</xdr:colOff>
      <xdr:row>57</xdr:row>
      <xdr:rowOff>95250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840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75565</xdr:rowOff>
    </xdr:from>
    <xdr:to>
      <xdr:col>41</xdr:col>
      <xdr:colOff>101600</xdr:colOff>
      <xdr:row>56</xdr:row>
      <xdr:rowOff>6350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05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22225</xdr:rowOff>
    </xdr:from>
    <xdr:ext cx="528955" cy="2584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3965" y="92805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12065</xdr:rowOff>
    </xdr:from>
    <xdr:to>
      <xdr:col>36</xdr:col>
      <xdr:colOff>165100</xdr:colOff>
      <xdr:row>56</xdr:row>
      <xdr:rowOff>113665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130175</xdr:rowOff>
    </xdr:from>
    <xdr:ext cx="52895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4965" y="9388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167005</xdr:rowOff>
    </xdr:from>
    <xdr:to>
      <xdr:col>55</xdr:col>
      <xdr:colOff>50800</xdr:colOff>
      <xdr:row>56</xdr:row>
      <xdr:rowOff>97790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145415</xdr:rowOff>
    </xdr:from>
    <xdr:ext cx="534670" cy="25336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75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52070</xdr:rowOff>
    </xdr:from>
    <xdr:to>
      <xdr:col>50</xdr:col>
      <xdr:colOff>165100</xdr:colOff>
      <xdr:row>56</xdr:row>
      <xdr:rowOff>153035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144145</xdr:rowOff>
    </xdr:from>
    <xdr:ext cx="528955" cy="25336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1965" y="9745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10160</xdr:rowOff>
    </xdr:from>
    <xdr:to>
      <xdr:col>46</xdr:col>
      <xdr:colOff>38100</xdr:colOff>
      <xdr:row>56</xdr:row>
      <xdr:rowOff>111760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102870</xdr:rowOff>
    </xdr:from>
    <xdr:ext cx="52895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2965" y="9704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132080</xdr:rowOff>
    </xdr:from>
    <xdr:to>
      <xdr:col>41</xdr:col>
      <xdr:colOff>101600</xdr:colOff>
      <xdr:row>57</xdr:row>
      <xdr:rowOff>62230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53340</xdr:rowOff>
    </xdr:from>
    <xdr:ext cx="528955" cy="25336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3965" y="9825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44450</xdr:rowOff>
    </xdr:from>
    <xdr:to>
      <xdr:col>36</xdr:col>
      <xdr:colOff>165100</xdr:colOff>
      <xdr:row>57</xdr:row>
      <xdr:rowOff>146050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137160</xdr:rowOff>
    </xdr:from>
    <xdr:ext cx="52895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4965" y="9909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915" cy="2584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56515</xdr:rowOff>
    </xdr:from>
    <xdr:to>
      <xdr:col>54</xdr:col>
      <xdr:colOff>189865</xdr:colOff>
      <xdr:row>79</xdr:row>
      <xdr:rowOff>99060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3175</xdr:rowOff>
    </xdr:from>
    <xdr:ext cx="598805" cy="259080"/>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56515</xdr:rowOff>
    </xdr:from>
    <xdr:to>
      <xdr:col>55</xdr:col>
      <xdr:colOff>88900</xdr:colOff>
      <xdr:row>71</xdr:row>
      <xdr:rowOff>56515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165100</xdr:rowOff>
    </xdr:from>
    <xdr:to>
      <xdr:col>55</xdr:col>
      <xdr:colOff>0</xdr:colOff>
      <xdr:row>78</xdr:row>
      <xdr:rowOff>147955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6675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6985</xdr:rowOff>
    </xdr:from>
    <xdr:ext cx="534670" cy="25336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0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147955</xdr:rowOff>
    </xdr:from>
    <xdr:to>
      <xdr:col>50</xdr:col>
      <xdr:colOff>114300</xdr:colOff>
      <xdr:row>79</xdr:row>
      <xdr:rowOff>99060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2105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8255</xdr:rowOff>
    </xdr:from>
    <xdr:to>
      <xdr:col>50</xdr:col>
      <xdr:colOff>165100</xdr:colOff>
      <xdr:row>78</xdr:row>
      <xdr:rowOff>109855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126365</xdr:rowOff>
    </xdr:from>
    <xdr:ext cx="52895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3156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99060</xdr:rowOff>
    </xdr:from>
    <xdr:to>
      <xdr:col>45</xdr:col>
      <xdr:colOff>177800</xdr:colOff>
      <xdr:row>79</xdr:row>
      <xdr:rowOff>99060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19050</xdr:rowOff>
    </xdr:from>
    <xdr:to>
      <xdr:col>46</xdr:col>
      <xdr:colOff>38100</xdr:colOff>
      <xdr:row>78</xdr:row>
      <xdr:rowOff>120650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137160</xdr:rowOff>
    </xdr:from>
    <xdr:ext cx="52895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3167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145415</xdr:rowOff>
    </xdr:from>
    <xdr:to>
      <xdr:col>41</xdr:col>
      <xdr:colOff>50800</xdr:colOff>
      <xdr:row>79</xdr:row>
      <xdr:rowOff>99060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185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5080</xdr:rowOff>
    </xdr:from>
    <xdr:to>
      <xdr:col>41</xdr:col>
      <xdr:colOff>101600</xdr:colOff>
      <xdr:row>78</xdr:row>
      <xdr:rowOff>106680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123190</xdr:rowOff>
    </xdr:from>
    <xdr:ext cx="528955" cy="25336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3965" y="131533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66040</xdr:rowOff>
    </xdr:from>
    <xdr:to>
      <xdr:col>36</xdr:col>
      <xdr:colOff>165100</xdr:colOff>
      <xdr:row>78</xdr:row>
      <xdr:rowOff>167640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12700</xdr:rowOff>
    </xdr:from>
    <xdr:ext cx="52895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4965" y="13214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114300</xdr:rowOff>
    </xdr:from>
    <xdr:to>
      <xdr:col>55</xdr:col>
      <xdr:colOff>50800</xdr:colOff>
      <xdr:row>78</xdr:row>
      <xdr:rowOff>44450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137160</xdr:rowOff>
    </xdr:from>
    <xdr:ext cx="534670" cy="259080"/>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6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97790</xdr:rowOff>
    </xdr:from>
    <xdr:to>
      <xdr:col>50</xdr:col>
      <xdr:colOff>165100</xdr:colOff>
      <xdr:row>79</xdr:row>
      <xdr:rowOff>27305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18415</xdr:rowOff>
    </xdr:from>
    <xdr:ext cx="528955" cy="25336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1965" y="135629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48260</xdr:rowOff>
    </xdr:from>
    <xdr:to>
      <xdr:col>46</xdr:col>
      <xdr:colOff>38100</xdr:colOff>
      <xdr:row>79</xdr:row>
      <xdr:rowOff>149860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79</xdr:row>
      <xdr:rowOff>140970</xdr:rowOff>
    </xdr:from>
    <xdr:ext cx="243840"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840" y="13685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48260</xdr:rowOff>
    </xdr:from>
    <xdr:to>
      <xdr:col>41</xdr:col>
      <xdr:colOff>101600</xdr:colOff>
      <xdr:row>79</xdr:row>
      <xdr:rowOff>149860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79</xdr:row>
      <xdr:rowOff>140970</xdr:rowOff>
    </xdr:from>
    <xdr:ext cx="243840"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36840" y="13685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94615</xdr:rowOff>
    </xdr:from>
    <xdr:to>
      <xdr:col>36</xdr:col>
      <xdr:colOff>165100</xdr:colOff>
      <xdr:row>79</xdr:row>
      <xdr:rowOff>24765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15875</xdr:rowOff>
    </xdr:from>
    <xdr:ext cx="52895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4965" y="13560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3205" cy="25336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080" y="1697101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336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668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336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3995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1495" cy="25336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8280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915" cy="25336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9915" cy="25336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52565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160655</xdr:rowOff>
    </xdr:from>
    <xdr:to>
      <xdr:col>54</xdr:col>
      <xdr:colOff>189865</xdr:colOff>
      <xdr:row>99</xdr:row>
      <xdr:rowOff>16510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5336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3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107315</xdr:rowOff>
    </xdr:from>
    <xdr:ext cx="598805" cy="259080"/>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160655</xdr:rowOff>
    </xdr:from>
    <xdr:to>
      <xdr:col>55</xdr:col>
      <xdr:colOff>88900</xdr:colOff>
      <xdr:row>90</xdr:row>
      <xdr:rowOff>160655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38100</xdr:rowOff>
    </xdr:from>
    <xdr:to>
      <xdr:col>55</xdr:col>
      <xdr:colOff>0</xdr:colOff>
      <xdr:row>97</xdr:row>
      <xdr:rowOff>25400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9730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46355</xdr:rowOff>
    </xdr:from>
    <xdr:ext cx="534670" cy="259080"/>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23495</xdr:rowOff>
    </xdr:from>
    <xdr:to>
      <xdr:col>55</xdr:col>
      <xdr:colOff>50800</xdr:colOff>
      <xdr:row>96</xdr:row>
      <xdr:rowOff>125095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129540</xdr:rowOff>
    </xdr:from>
    <xdr:to>
      <xdr:col>50</xdr:col>
      <xdr:colOff>114300</xdr:colOff>
      <xdr:row>96</xdr:row>
      <xdr:rowOff>38100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458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52070</xdr:rowOff>
    </xdr:from>
    <xdr:to>
      <xdr:col>50</xdr:col>
      <xdr:colOff>165100</xdr:colOff>
      <xdr:row>96</xdr:row>
      <xdr:rowOff>153035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144145</xdr:rowOff>
    </xdr:from>
    <xdr:ext cx="528955" cy="25336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1965" y="16603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129540</xdr:rowOff>
    </xdr:from>
    <xdr:to>
      <xdr:col>45</xdr:col>
      <xdr:colOff>177800</xdr:colOff>
      <xdr:row>95</xdr:row>
      <xdr:rowOff>168910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24584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135255</xdr:rowOff>
    </xdr:from>
    <xdr:to>
      <xdr:col>46</xdr:col>
      <xdr:colOff>38100</xdr:colOff>
      <xdr:row>95</xdr:row>
      <xdr:rowOff>65405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56515</xdr:rowOff>
    </xdr:from>
    <xdr:ext cx="528955" cy="2584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3442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168910</xdr:rowOff>
    </xdr:from>
    <xdr:to>
      <xdr:col>41</xdr:col>
      <xdr:colOff>50800</xdr:colOff>
      <xdr:row>98</xdr:row>
      <xdr:rowOff>38100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56660"/>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66675</xdr:rowOff>
    </xdr:from>
    <xdr:to>
      <xdr:col>41</xdr:col>
      <xdr:colOff>101600</xdr:colOff>
      <xdr:row>95</xdr:row>
      <xdr:rowOff>168275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13335</xdr:rowOff>
    </xdr:from>
    <xdr:ext cx="52895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1296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168275</xdr:rowOff>
    </xdr:from>
    <xdr:to>
      <xdr:col>36</xdr:col>
      <xdr:colOff>165100</xdr:colOff>
      <xdr:row>96</xdr:row>
      <xdr:rowOff>98425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114935</xdr:rowOff>
    </xdr:from>
    <xdr:ext cx="52895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231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146050</xdr:rowOff>
    </xdr:from>
    <xdr:to>
      <xdr:col>55</xdr:col>
      <xdr:colOff>50800</xdr:colOff>
      <xdr:row>97</xdr:row>
      <xdr:rowOff>76200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124460</xdr:rowOff>
    </xdr:from>
    <xdr:ext cx="534670" cy="259080"/>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8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158750</xdr:rowOff>
    </xdr:from>
    <xdr:to>
      <xdr:col>50</xdr:col>
      <xdr:colOff>165100</xdr:colOff>
      <xdr:row>96</xdr:row>
      <xdr:rowOff>88900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105410</xdr:rowOff>
    </xdr:from>
    <xdr:ext cx="52895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1965" y="16221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78740</xdr:rowOff>
    </xdr:from>
    <xdr:to>
      <xdr:col>46</xdr:col>
      <xdr:colOff>38100</xdr:colOff>
      <xdr:row>95</xdr:row>
      <xdr:rowOff>8890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25400</xdr:rowOff>
    </xdr:from>
    <xdr:ext cx="52895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2965" y="15970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118110</xdr:rowOff>
    </xdr:from>
    <xdr:to>
      <xdr:col>41</xdr:col>
      <xdr:colOff>101600</xdr:colOff>
      <xdr:row>96</xdr:row>
      <xdr:rowOff>48260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39370</xdr:rowOff>
    </xdr:from>
    <xdr:ext cx="52895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3965" y="16498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158750</xdr:rowOff>
    </xdr:from>
    <xdr:to>
      <xdr:col>36</xdr:col>
      <xdr:colOff>165100</xdr:colOff>
      <xdr:row>98</xdr:row>
      <xdr:rowOff>88900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80010</xdr:rowOff>
    </xdr:from>
    <xdr:ext cx="52895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4965" y="16882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205" cy="25336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100965</xdr:rowOff>
    </xdr:from>
    <xdr:to>
      <xdr:col>85</xdr:col>
      <xdr:colOff>126365</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336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47625</xdr:rowOff>
    </xdr:from>
    <xdr:ext cx="534670" cy="259080"/>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100965</xdr:rowOff>
    </xdr:from>
    <xdr:to>
      <xdr:col>86</xdr:col>
      <xdr:colOff>25400</xdr:colOff>
      <xdr:row>31</xdr:row>
      <xdr:rowOff>100965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93980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43763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124460</xdr:rowOff>
    </xdr:from>
    <xdr:ext cx="469900" cy="259080"/>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120650</xdr:rowOff>
    </xdr:from>
    <xdr:to>
      <xdr:col>81</xdr:col>
      <xdr:colOff>50800</xdr:colOff>
      <xdr:row>37</xdr:row>
      <xdr:rowOff>93980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5949950"/>
          <a:ext cx="88900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74930</xdr:rowOff>
    </xdr:from>
    <xdr:to>
      <xdr:col>81</xdr:col>
      <xdr:colOff>101600</xdr:colOff>
      <xdr:row>38</xdr:row>
      <xdr:rowOff>4445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167005</xdr:rowOff>
    </xdr:from>
    <xdr:ext cx="464185" cy="25336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5106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64135</xdr:rowOff>
    </xdr:from>
    <xdr:to>
      <xdr:col>76</xdr:col>
      <xdr:colOff>114300</xdr:colOff>
      <xdr:row>34</xdr:row>
      <xdr:rowOff>120650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58934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140335</xdr:rowOff>
    </xdr:from>
    <xdr:to>
      <xdr:col>76</xdr:col>
      <xdr:colOff>165100</xdr:colOff>
      <xdr:row>35</xdr:row>
      <xdr:rowOff>70485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61595</xdr:rowOff>
    </xdr:from>
    <xdr:ext cx="52895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4965" y="60623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64135</xdr:rowOff>
    </xdr:from>
    <xdr:to>
      <xdr:col>71</xdr:col>
      <xdr:colOff>177800</xdr:colOff>
      <xdr:row>35</xdr:row>
      <xdr:rowOff>94615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89343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67310</xdr:rowOff>
    </xdr:from>
    <xdr:to>
      <xdr:col>72</xdr:col>
      <xdr:colOff>38100</xdr:colOff>
      <xdr:row>36</xdr:row>
      <xdr:rowOff>168910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160020</xdr:rowOff>
    </xdr:from>
    <xdr:ext cx="46418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350" y="6332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151130</xdr:rowOff>
    </xdr:from>
    <xdr:to>
      <xdr:col>67</xdr:col>
      <xdr:colOff>101600</xdr:colOff>
      <xdr:row>37</xdr:row>
      <xdr:rowOff>81280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72390</xdr:rowOff>
    </xdr:from>
    <xdr:ext cx="46418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350" y="64160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43180</xdr:rowOff>
    </xdr:from>
    <xdr:to>
      <xdr:col>81</xdr:col>
      <xdr:colOff>101600</xdr:colOff>
      <xdr:row>37</xdr:row>
      <xdr:rowOff>144780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161290</xdr:rowOff>
    </xdr:from>
    <xdr:ext cx="464185"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350" y="61620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69215</xdr:rowOff>
    </xdr:from>
    <xdr:to>
      <xdr:col>76</xdr:col>
      <xdr:colOff>165100</xdr:colOff>
      <xdr:row>34</xdr:row>
      <xdr:rowOff>170815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15875</xdr:rowOff>
    </xdr:from>
    <xdr:ext cx="528955"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4965" y="56737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13335</xdr:rowOff>
    </xdr:from>
    <xdr:to>
      <xdr:col>72</xdr:col>
      <xdr:colOff>38100</xdr:colOff>
      <xdr:row>34</xdr:row>
      <xdr:rowOff>114935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132080</xdr:rowOff>
    </xdr:from>
    <xdr:ext cx="528955" cy="25336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5965" y="56184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43815</xdr:rowOff>
    </xdr:from>
    <xdr:to>
      <xdr:col>67</xdr:col>
      <xdr:colOff>101600</xdr:colOff>
      <xdr:row>35</xdr:row>
      <xdr:rowOff>145415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161925</xdr:rowOff>
    </xdr:from>
    <xdr:ext cx="528955"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6965" y="58197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78</xdr:row>
      <xdr:rowOff>61595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65405</xdr:rowOff>
    </xdr:from>
    <xdr:ext cx="534670" cy="25336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85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61595</xdr:rowOff>
    </xdr:from>
    <xdr:to>
      <xdr:col>86</xdr:col>
      <xdr:colOff>25400</xdr:colOff>
      <xdr:row>78</xdr:row>
      <xdr:rowOff>61595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98805" cy="25336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92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38735</xdr:rowOff>
    </xdr:from>
    <xdr:to>
      <xdr:col>85</xdr:col>
      <xdr:colOff>127000</xdr:colOff>
      <xdr:row>74</xdr:row>
      <xdr:rowOff>38735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7260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115570</xdr:rowOff>
    </xdr:from>
    <xdr:ext cx="534670" cy="259080"/>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2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137160</xdr:rowOff>
    </xdr:from>
    <xdr:to>
      <xdr:col>85</xdr:col>
      <xdr:colOff>177800</xdr:colOff>
      <xdr:row>75</xdr:row>
      <xdr:rowOff>67310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38735</xdr:rowOff>
    </xdr:from>
    <xdr:to>
      <xdr:col>81</xdr:col>
      <xdr:colOff>50800</xdr:colOff>
      <xdr:row>74</xdr:row>
      <xdr:rowOff>48260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726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143510</xdr:rowOff>
    </xdr:from>
    <xdr:to>
      <xdr:col>81</xdr:col>
      <xdr:colOff>101600</xdr:colOff>
      <xdr:row>75</xdr:row>
      <xdr:rowOff>73025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64135</xdr:rowOff>
    </xdr:from>
    <xdr:ext cx="528955" cy="25336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3965" y="12922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48260</xdr:rowOff>
    </xdr:from>
    <xdr:to>
      <xdr:col>76</xdr:col>
      <xdr:colOff>114300</xdr:colOff>
      <xdr:row>74</xdr:row>
      <xdr:rowOff>107950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355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83820</xdr:rowOff>
    </xdr:from>
    <xdr:to>
      <xdr:col>76</xdr:col>
      <xdr:colOff>165100</xdr:colOff>
      <xdr:row>75</xdr:row>
      <xdr:rowOff>13970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5080</xdr:rowOff>
    </xdr:from>
    <xdr:ext cx="52895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4965" y="12863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77470</xdr:rowOff>
    </xdr:from>
    <xdr:to>
      <xdr:col>71</xdr:col>
      <xdr:colOff>177800</xdr:colOff>
      <xdr:row>74</xdr:row>
      <xdr:rowOff>107950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7647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76835</xdr:rowOff>
    </xdr:from>
    <xdr:to>
      <xdr:col>72</xdr:col>
      <xdr:colOff>38100</xdr:colOff>
      <xdr:row>75</xdr:row>
      <xdr:rowOff>6985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7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169545</xdr:rowOff>
    </xdr:from>
    <xdr:ext cx="528955"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5965" y="128568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72390</xdr:rowOff>
    </xdr:from>
    <xdr:to>
      <xdr:col>67</xdr:col>
      <xdr:colOff>101600</xdr:colOff>
      <xdr:row>75</xdr:row>
      <xdr:rowOff>2540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7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165100</xdr:rowOff>
    </xdr:from>
    <xdr:ext cx="52895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6965" y="12852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159385</xdr:rowOff>
    </xdr:from>
    <xdr:to>
      <xdr:col>85</xdr:col>
      <xdr:colOff>177800</xdr:colOff>
      <xdr:row>74</xdr:row>
      <xdr:rowOff>89535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10795</xdr:rowOff>
    </xdr:from>
    <xdr:ext cx="534670" cy="2584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26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159385</xdr:rowOff>
    </xdr:from>
    <xdr:to>
      <xdr:col>81</xdr:col>
      <xdr:colOff>101600</xdr:colOff>
      <xdr:row>74</xdr:row>
      <xdr:rowOff>89535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106045</xdr:rowOff>
    </xdr:from>
    <xdr:ext cx="52895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3965" y="124504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168910</xdr:rowOff>
    </xdr:from>
    <xdr:to>
      <xdr:col>76</xdr:col>
      <xdr:colOff>165100</xdr:colOff>
      <xdr:row>74</xdr:row>
      <xdr:rowOff>99060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115570</xdr:rowOff>
    </xdr:from>
    <xdr:ext cx="52895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4965" y="12459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57150</xdr:rowOff>
    </xdr:from>
    <xdr:to>
      <xdr:col>72</xdr:col>
      <xdr:colOff>38100</xdr:colOff>
      <xdr:row>74</xdr:row>
      <xdr:rowOff>158750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3810</xdr:rowOff>
    </xdr:from>
    <xdr:ext cx="52895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5965" y="12519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26670</xdr:rowOff>
    </xdr:from>
    <xdr:to>
      <xdr:col>67</xdr:col>
      <xdr:colOff>101600</xdr:colOff>
      <xdr:row>74</xdr:row>
      <xdr:rowOff>128270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144780</xdr:rowOff>
    </xdr:from>
    <xdr:ext cx="528955" cy="25336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6965" y="124891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93980</xdr:rowOff>
    </xdr:from>
    <xdr:to>
      <xdr:col>85</xdr:col>
      <xdr:colOff>126365</xdr:colOff>
      <xdr:row>99</xdr:row>
      <xdr:rowOff>40640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5336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3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40640</xdr:rowOff>
    </xdr:from>
    <xdr:ext cx="598805" cy="25336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711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93980</xdr:rowOff>
    </xdr:from>
    <xdr:to>
      <xdr:col>86</xdr:col>
      <xdr:colOff>25400</xdr:colOff>
      <xdr:row>91</xdr:row>
      <xdr:rowOff>93980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6985</xdr:rowOff>
    </xdr:from>
    <xdr:to>
      <xdr:col>85</xdr:col>
      <xdr:colOff>127000</xdr:colOff>
      <xdr:row>96</xdr:row>
      <xdr:rowOff>154940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466185"/>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154940</xdr:rowOff>
    </xdr:from>
    <xdr:ext cx="534670" cy="25336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41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5080</xdr:rowOff>
    </xdr:from>
    <xdr:to>
      <xdr:col>85</xdr:col>
      <xdr:colOff>177800</xdr:colOff>
      <xdr:row>97</xdr:row>
      <xdr:rowOff>106680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154940</xdr:rowOff>
    </xdr:from>
    <xdr:to>
      <xdr:col>81</xdr:col>
      <xdr:colOff>50800</xdr:colOff>
      <xdr:row>97</xdr:row>
      <xdr:rowOff>138430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1414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138430</xdr:rowOff>
    </xdr:from>
    <xdr:to>
      <xdr:col>81</xdr:col>
      <xdr:colOff>101600</xdr:colOff>
      <xdr:row>97</xdr:row>
      <xdr:rowOff>68580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59690</xdr:rowOff>
    </xdr:from>
    <xdr:ext cx="52895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3965" y="16690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138430</xdr:rowOff>
    </xdr:from>
    <xdr:to>
      <xdr:col>76</xdr:col>
      <xdr:colOff>114300</xdr:colOff>
      <xdr:row>99</xdr:row>
      <xdr:rowOff>8255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6908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133985</xdr:rowOff>
    </xdr:from>
    <xdr:to>
      <xdr:col>76</xdr:col>
      <xdr:colOff>165100</xdr:colOff>
      <xdr:row>97</xdr:row>
      <xdr:rowOff>64135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80645</xdr:rowOff>
    </xdr:from>
    <xdr:ext cx="52895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368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2540</xdr:rowOff>
    </xdr:from>
    <xdr:to>
      <xdr:col>71</xdr:col>
      <xdr:colOff>177800</xdr:colOff>
      <xdr:row>99</xdr:row>
      <xdr:rowOff>8255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760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65405</xdr:rowOff>
    </xdr:from>
    <xdr:to>
      <xdr:col>72</xdr:col>
      <xdr:colOff>38100</xdr:colOff>
      <xdr:row>97</xdr:row>
      <xdr:rowOff>167005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12065</xdr:rowOff>
    </xdr:from>
    <xdr:ext cx="52895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471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101600</xdr:rowOff>
    </xdr:from>
    <xdr:to>
      <xdr:col>67</xdr:col>
      <xdr:colOff>101600</xdr:colOff>
      <xdr:row>98</xdr:row>
      <xdr:rowOff>31750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48260</xdr:rowOff>
    </xdr:from>
    <xdr:ext cx="52895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507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127635</xdr:rowOff>
    </xdr:from>
    <xdr:to>
      <xdr:col>85</xdr:col>
      <xdr:colOff>177800</xdr:colOff>
      <xdr:row>96</xdr:row>
      <xdr:rowOff>57785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150495</xdr:rowOff>
    </xdr:from>
    <xdr:ext cx="534670" cy="259080"/>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6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103505</xdr:rowOff>
    </xdr:from>
    <xdr:to>
      <xdr:col>81</xdr:col>
      <xdr:colOff>101600</xdr:colOff>
      <xdr:row>97</xdr:row>
      <xdr:rowOff>33655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50165</xdr:rowOff>
    </xdr:from>
    <xdr:ext cx="52895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3965" y="163379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87630</xdr:rowOff>
    </xdr:from>
    <xdr:to>
      <xdr:col>76</xdr:col>
      <xdr:colOff>165100</xdr:colOff>
      <xdr:row>98</xdr:row>
      <xdr:rowOff>17780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8890</xdr:rowOff>
    </xdr:from>
    <xdr:ext cx="528955" cy="25336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4965" y="16810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128905</xdr:rowOff>
    </xdr:from>
    <xdr:to>
      <xdr:col>72</xdr:col>
      <xdr:colOff>38100</xdr:colOff>
      <xdr:row>99</xdr:row>
      <xdr:rowOff>59055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50165</xdr:rowOff>
    </xdr:from>
    <xdr:ext cx="464185"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350" y="170237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123190</xdr:rowOff>
    </xdr:from>
    <xdr:to>
      <xdr:col>67</xdr:col>
      <xdr:colOff>101600</xdr:colOff>
      <xdr:row>99</xdr:row>
      <xdr:rowOff>53340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44450</xdr:rowOff>
    </xdr:from>
    <xdr:ext cx="46418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350" y="17018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336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336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39</xdr:row>
      <xdr:rowOff>99060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101600</xdr:rowOff>
    </xdr:from>
    <xdr:to>
      <xdr:col>116</xdr:col>
      <xdr:colOff>63500</xdr:colOff>
      <xdr:row>39</xdr:row>
      <xdr:rowOff>17780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445250"/>
          <a:ext cx="8382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15240</xdr:rowOff>
    </xdr:from>
    <xdr:ext cx="469900" cy="259080"/>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530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92710</xdr:rowOff>
    </xdr:from>
    <xdr:to>
      <xdr:col>111</xdr:col>
      <xdr:colOff>177800</xdr:colOff>
      <xdr:row>39</xdr:row>
      <xdr:rowOff>17780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6078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53340</xdr:rowOff>
    </xdr:from>
    <xdr:to>
      <xdr:col>112</xdr:col>
      <xdr:colOff>38100</xdr:colOff>
      <xdr:row>38</xdr:row>
      <xdr:rowOff>154940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171450</xdr:rowOff>
    </xdr:from>
    <xdr:ext cx="46418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343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92710</xdr:rowOff>
    </xdr:from>
    <xdr:to>
      <xdr:col>107</xdr:col>
      <xdr:colOff>50800</xdr:colOff>
      <xdr:row>38</xdr:row>
      <xdr:rowOff>171450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0781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80645</xdr:rowOff>
    </xdr:from>
    <xdr:to>
      <xdr:col>107</xdr:col>
      <xdr:colOff>101600</xdr:colOff>
      <xdr:row>39</xdr:row>
      <xdr:rowOff>10795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1905</xdr:rowOff>
    </xdr:from>
    <xdr:ext cx="46418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350" y="66884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171450</xdr:rowOff>
    </xdr:from>
    <xdr:to>
      <xdr:col>102</xdr:col>
      <xdr:colOff>114300</xdr:colOff>
      <xdr:row>39</xdr:row>
      <xdr:rowOff>36195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865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111760</xdr:rowOff>
    </xdr:from>
    <xdr:to>
      <xdr:col>102</xdr:col>
      <xdr:colOff>165100</xdr:colOff>
      <xdr:row>39</xdr:row>
      <xdr:rowOff>41910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58420</xdr:rowOff>
    </xdr:from>
    <xdr:ext cx="46418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350" y="6402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124460</xdr:rowOff>
    </xdr:from>
    <xdr:to>
      <xdr:col>98</xdr:col>
      <xdr:colOff>38100</xdr:colOff>
      <xdr:row>39</xdr:row>
      <xdr:rowOff>54610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71120</xdr:rowOff>
    </xdr:from>
    <xdr:ext cx="46418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4147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50800</xdr:rowOff>
    </xdr:from>
    <xdr:to>
      <xdr:col>116</xdr:col>
      <xdr:colOff>114300</xdr:colOff>
      <xdr:row>37</xdr:row>
      <xdr:rowOff>152400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73660</xdr:rowOff>
    </xdr:from>
    <xdr:ext cx="534670" cy="259080"/>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24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138430</xdr:rowOff>
    </xdr:from>
    <xdr:to>
      <xdr:col>112</xdr:col>
      <xdr:colOff>38100</xdr:colOff>
      <xdr:row>39</xdr:row>
      <xdr:rowOff>68580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59690</xdr:rowOff>
    </xdr:from>
    <xdr:ext cx="46418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350" y="6746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41910</xdr:rowOff>
    </xdr:from>
    <xdr:to>
      <xdr:col>107</xdr:col>
      <xdr:colOff>101600</xdr:colOff>
      <xdr:row>38</xdr:row>
      <xdr:rowOff>143510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160020</xdr:rowOff>
    </xdr:from>
    <xdr:ext cx="464185"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350" y="6332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120650</xdr:rowOff>
    </xdr:from>
    <xdr:to>
      <xdr:col>102</xdr:col>
      <xdr:colOff>165100</xdr:colOff>
      <xdr:row>39</xdr:row>
      <xdr:rowOff>50800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41910</xdr:rowOff>
    </xdr:from>
    <xdr:ext cx="464185" cy="25336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350" y="67284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156845</xdr:rowOff>
    </xdr:from>
    <xdr:to>
      <xdr:col>98</xdr:col>
      <xdr:colOff>38100</xdr:colOff>
      <xdr:row>39</xdr:row>
      <xdr:rowOff>86995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78105</xdr:rowOff>
    </xdr:from>
    <xdr:ext cx="464185" cy="25336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350" y="67646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115570</xdr:rowOff>
    </xdr:from>
    <xdr:to>
      <xdr:col>116</xdr:col>
      <xdr:colOff>62865</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62230</xdr:rowOff>
    </xdr:from>
    <xdr:ext cx="534670" cy="25908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115570</xdr:rowOff>
    </xdr:from>
    <xdr:to>
      <xdr:col>116</xdr:col>
      <xdr:colOff>152400</xdr:colOff>
      <xdr:row>51</xdr:row>
      <xdr:rowOff>115570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40640</xdr:rowOff>
    </xdr:from>
    <xdr:to>
      <xdr:col>116</xdr:col>
      <xdr:colOff>63500</xdr:colOff>
      <xdr:row>59</xdr:row>
      <xdr:rowOff>42545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61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161290</xdr:rowOff>
    </xdr:from>
    <xdr:ext cx="469900" cy="259080"/>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138430</xdr:rowOff>
    </xdr:from>
    <xdr:to>
      <xdr:col>116</xdr:col>
      <xdr:colOff>114300</xdr:colOff>
      <xdr:row>58</xdr:row>
      <xdr:rowOff>68580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40640</xdr:rowOff>
    </xdr:from>
    <xdr:to>
      <xdr:col>111</xdr:col>
      <xdr:colOff>177800</xdr:colOff>
      <xdr:row>59</xdr:row>
      <xdr:rowOff>42545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56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52705</xdr:rowOff>
    </xdr:from>
    <xdr:ext cx="464185" cy="25336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350" y="96539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41910</xdr:rowOff>
    </xdr:from>
    <xdr:to>
      <xdr:col>107</xdr:col>
      <xdr:colOff>50800</xdr:colOff>
      <xdr:row>59</xdr:row>
      <xdr:rowOff>42545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57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69215</xdr:rowOff>
    </xdr:from>
    <xdr:to>
      <xdr:col>107</xdr:col>
      <xdr:colOff>101600</xdr:colOff>
      <xdr:row>57</xdr:row>
      <xdr:rowOff>170815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15875</xdr:rowOff>
    </xdr:from>
    <xdr:ext cx="46418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350" y="96170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41910</xdr:rowOff>
    </xdr:from>
    <xdr:to>
      <xdr:col>102</xdr:col>
      <xdr:colOff>114300</xdr:colOff>
      <xdr:row>59</xdr:row>
      <xdr:rowOff>42545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57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152400</xdr:rowOff>
    </xdr:from>
    <xdr:to>
      <xdr:col>102</xdr:col>
      <xdr:colOff>165100</xdr:colOff>
      <xdr:row>58</xdr:row>
      <xdr:rowOff>82550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99060</xdr:rowOff>
    </xdr:from>
    <xdr:ext cx="464185"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350" y="97002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152400</xdr:rowOff>
    </xdr:from>
    <xdr:to>
      <xdr:col>98</xdr:col>
      <xdr:colOff>38100</xdr:colOff>
      <xdr:row>58</xdr:row>
      <xdr:rowOff>82550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99060</xdr:rowOff>
    </xdr:from>
    <xdr:ext cx="464185"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350" y="97002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163195</xdr:rowOff>
    </xdr:from>
    <xdr:to>
      <xdr:col>116</xdr:col>
      <xdr:colOff>114300</xdr:colOff>
      <xdr:row>59</xdr:row>
      <xdr:rowOff>93345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78105</xdr:rowOff>
    </xdr:from>
    <xdr:ext cx="313690" cy="25336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220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161290</xdr:rowOff>
    </xdr:from>
    <xdr:to>
      <xdr:col>112</xdr:col>
      <xdr:colOff>38100</xdr:colOff>
      <xdr:row>59</xdr:row>
      <xdr:rowOff>91440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82550</xdr:rowOff>
    </xdr:from>
    <xdr:ext cx="313690"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455" y="10198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163195</xdr:rowOff>
    </xdr:from>
    <xdr:to>
      <xdr:col>107</xdr:col>
      <xdr:colOff>101600</xdr:colOff>
      <xdr:row>59</xdr:row>
      <xdr:rowOff>93345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84455</xdr:rowOff>
    </xdr:from>
    <xdr:ext cx="31369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455" y="10200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83820</xdr:rowOff>
    </xdr:from>
    <xdr:ext cx="31369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163195</xdr:rowOff>
    </xdr:from>
    <xdr:to>
      <xdr:col>98</xdr:col>
      <xdr:colOff>38100</xdr:colOff>
      <xdr:row>59</xdr:row>
      <xdr:rowOff>93345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84455</xdr:rowOff>
    </xdr:from>
    <xdr:ext cx="313690"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455" y="10200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121285</xdr:rowOff>
    </xdr:from>
    <xdr:to>
      <xdr:col>116</xdr:col>
      <xdr:colOff>62865</xdr:colOff>
      <xdr:row>79</xdr:row>
      <xdr:rowOff>5080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8890</xdr:rowOff>
    </xdr:from>
    <xdr:ext cx="534670" cy="25336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3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xdr:rowOff>
    </xdr:from>
    <xdr:to>
      <xdr:col>116</xdr:col>
      <xdr:colOff>152400</xdr:colOff>
      <xdr:row>79</xdr:row>
      <xdr:rowOff>5080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67945</xdr:rowOff>
    </xdr:from>
    <xdr:ext cx="534670" cy="2584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121285</xdr:rowOff>
    </xdr:from>
    <xdr:to>
      <xdr:col>116</xdr:col>
      <xdr:colOff>152400</xdr:colOff>
      <xdr:row>70</xdr:row>
      <xdr:rowOff>121285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115570</xdr:rowOff>
    </xdr:from>
    <xdr:to>
      <xdr:col>116</xdr:col>
      <xdr:colOff>63500</xdr:colOff>
      <xdr:row>74</xdr:row>
      <xdr:rowOff>145415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0287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12700</xdr:rowOff>
    </xdr:from>
    <xdr:ext cx="534670" cy="259080"/>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42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34290</xdr:rowOff>
    </xdr:from>
    <xdr:to>
      <xdr:col>116</xdr:col>
      <xdr:colOff>114300</xdr:colOff>
      <xdr:row>76</xdr:row>
      <xdr:rowOff>135890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145415</xdr:rowOff>
    </xdr:from>
    <xdr:to>
      <xdr:col>111</xdr:col>
      <xdr:colOff>177800</xdr:colOff>
      <xdr:row>74</xdr:row>
      <xdr:rowOff>150495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8327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44450</xdr:rowOff>
    </xdr:from>
    <xdr:to>
      <xdr:col>112</xdr:col>
      <xdr:colOff>38100</xdr:colOff>
      <xdr:row>76</xdr:row>
      <xdr:rowOff>146050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137160</xdr:rowOff>
    </xdr:from>
    <xdr:ext cx="52895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5965" y="13167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150495</xdr:rowOff>
    </xdr:from>
    <xdr:to>
      <xdr:col>107</xdr:col>
      <xdr:colOff>50800</xdr:colOff>
      <xdr:row>74</xdr:row>
      <xdr:rowOff>167005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377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62230</xdr:rowOff>
    </xdr:from>
    <xdr:to>
      <xdr:col>107</xdr:col>
      <xdr:colOff>101600</xdr:colOff>
      <xdr:row>75</xdr:row>
      <xdr:rowOff>163830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154940</xdr:rowOff>
    </xdr:from>
    <xdr:ext cx="528955" cy="25336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6965" y="13013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167005</xdr:rowOff>
    </xdr:from>
    <xdr:to>
      <xdr:col>102</xdr:col>
      <xdr:colOff>114300</xdr:colOff>
      <xdr:row>75</xdr:row>
      <xdr:rowOff>42545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5430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120650</xdr:rowOff>
    </xdr:from>
    <xdr:to>
      <xdr:col>102</xdr:col>
      <xdr:colOff>165100</xdr:colOff>
      <xdr:row>75</xdr:row>
      <xdr:rowOff>50800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41910</xdr:rowOff>
    </xdr:from>
    <xdr:ext cx="528955" cy="25336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29006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105410</xdr:rowOff>
    </xdr:from>
    <xdr:to>
      <xdr:col>98</xdr:col>
      <xdr:colOff>38100</xdr:colOff>
      <xdr:row>75</xdr:row>
      <xdr:rowOff>35560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52070</xdr:rowOff>
    </xdr:from>
    <xdr:ext cx="528955" cy="25336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25679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64770</xdr:rowOff>
    </xdr:from>
    <xdr:to>
      <xdr:col>116</xdr:col>
      <xdr:colOff>114300</xdr:colOff>
      <xdr:row>74</xdr:row>
      <xdr:rowOff>166370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87630</xdr:rowOff>
    </xdr:from>
    <xdr:ext cx="534670" cy="25336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034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94615</xdr:rowOff>
    </xdr:from>
    <xdr:to>
      <xdr:col>112</xdr:col>
      <xdr:colOff>38100</xdr:colOff>
      <xdr:row>75</xdr:row>
      <xdr:rowOff>24765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41275</xdr:rowOff>
    </xdr:from>
    <xdr:ext cx="528955" cy="25336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5965" y="125571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99695</xdr:rowOff>
    </xdr:from>
    <xdr:to>
      <xdr:col>107</xdr:col>
      <xdr:colOff>101600</xdr:colOff>
      <xdr:row>75</xdr:row>
      <xdr:rowOff>29845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46355</xdr:rowOff>
    </xdr:from>
    <xdr:ext cx="528955"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6965" y="125622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116205</xdr:rowOff>
    </xdr:from>
    <xdr:to>
      <xdr:col>102</xdr:col>
      <xdr:colOff>165100</xdr:colOff>
      <xdr:row>75</xdr:row>
      <xdr:rowOff>46355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63500</xdr:rowOff>
    </xdr:from>
    <xdr:ext cx="528955" cy="25336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7965" y="125793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163195</xdr:rowOff>
    </xdr:from>
    <xdr:to>
      <xdr:col>98</xdr:col>
      <xdr:colOff>38100</xdr:colOff>
      <xdr:row>75</xdr:row>
      <xdr:rowOff>93345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84455</xdr:rowOff>
    </xdr:from>
    <xdr:ext cx="528955"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8965" y="129432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solidFill>
                <a:sysClr val="windowText" lastClr="000000"/>
              </a:solidFill>
            </a:rPr>
            <a:t>人件費は、住民一人当たり99,484円となっており、類似団体内平均と比べて一人当たりのコストは高い状況となっている。昨年度よりも増加した主な要因は、人口減少に加え、職員数の増加に伴い人件費そのものが増加したことによるものである。</a:t>
          </a:r>
        </a:p>
        <a:p>
          <a:r>
            <a:rPr lang="ja-JP" altLang="en-US" sz="800">
              <a:solidFill>
                <a:sysClr val="windowText" lastClr="000000"/>
              </a:solidFill>
            </a:rPr>
            <a:t>物件費は、住民一人当たり96,796円となっており、類似団体内平均と比べて一人当たりのコストは高い状況となっている。昨年度よりも増加した主な要因は、学校給食費管理運営事業など</a:t>
          </a:r>
          <a:r>
            <a:rPr kumimoji="1" lang="ja-JP" altLang="en-US" sz="800">
              <a:solidFill>
                <a:sysClr val="windowText" lastClr="000000"/>
              </a:solidFill>
              <a:latin typeface="游ゴシック"/>
              <a:ea typeface="游ゴシック"/>
            </a:rPr>
            <a:t>の実施により物件費が増加</a:t>
          </a:r>
          <a:r>
            <a:rPr lang="ja-JP" altLang="en-US" sz="800">
              <a:solidFill>
                <a:sysClr val="windowText" lastClr="000000"/>
              </a:solidFill>
            </a:rPr>
            <a:t>したことによるものである。</a:t>
          </a:r>
        </a:p>
        <a:p>
          <a:r>
            <a:rPr lang="ja-JP" altLang="en-US" sz="800">
              <a:solidFill>
                <a:sysClr val="windowText" lastClr="000000"/>
              </a:solidFill>
            </a:rPr>
            <a:t>扶助費は、住民一人当たり62,991円となっており、類似団体内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p>
        <a:p>
          <a:r>
            <a:rPr lang="ja-JP" altLang="en-US" sz="800">
              <a:solidFill>
                <a:sysClr val="windowText" lastClr="000000"/>
              </a:solidFill>
            </a:rPr>
            <a:t>補助費等は、住民一人当たり50,200円となり、類似団体内平均と比べて一人当たりのコストは低い状況となっている。昨年度よりも増加した主な要因は、中小・小規模事業者等支援事業費の増額などによるものである。</a:t>
          </a:r>
        </a:p>
        <a:p>
          <a:r>
            <a:rPr lang="ja-JP" altLang="en-US" sz="800">
              <a:solidFill>
                <a:sysClr val="windowText" lastClr="000000"/>
              </a:solidFill>
            </a:rPr>
            <a:t>普通建設事業費は、住民一人当たり67,273円となっており、類似団体内平均と比べて一人当たりのコストは低い状況となっている。昨年度よりも増加した主な要因は、四方津駅周辺バリアフリー化整備事業費の増額などによるものである。</a:t>
          </a:r>
        </a:p>
        <a:p>
          <a:r>
            <a:rPr lang="ja-JP" altLang="en-US" sz="800">
              <a:solidFill>
                <a:sysClr val="windowText" lastClr="000000"/>
              </a:solidFill>
            </a:rPr>
            <a:t>積立金は、住民一人当たり43,471円となっており、類似団体平均及び全国平均、山梨県平均と比べて一人当たりのコストは高い状況となっている。昨年度よりも増加した主な要因は、令和2年度発生のゴミ処理施設火災賠償金の基金への積立てやふるさと納税収入の増加に伴い、「ふるさとまちづくり基金」への積立てが増えたことなどによるものである。</a:t>
          </a:r>
        </a:p>
        <a:p>
          <a:r>
            <a:rPr lang="ja-JP" altLang="en-US" sz="800">
              <a:solidFill>
                <a:sysClr val="windowText" lastClr="000000"/>
              </a:solidFill>
            </a:rPr>
            <a:t>投資及び出資金は、住民一人当たり10,411円となっており、類似団体平均及び全国平均、山梨県平均と比べて一人当たりのコストは高い状況となっている。昨年度よりも増加した主な要因は、山梨県等東部地域広域水道企業団が実施する上水道事業（生活基盤施設耐震化等交付</a:t>
          </a:r>
          <a:r>
            <a:rPr lang="ja-JP" altLang="en-US" sz="800"/>
            <a:t>金事業）に対する出資金が大きく増加したことによるものである。</a:t>
          </a:r>
          <a:endParaRPr kumimoji="1" lang="ja-JP" altLang="en-US" sz="8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645" cy="25336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64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64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0</xdr:rowOff>
    </xdr:from>
    <xdr:to>
      <xdr:col>24</xdr:col>
      <xdr:colOff>62865</xdr:colOff>
      <xdr:row>38</xdr:row>
      <xdr:rowOff>114300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118110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118110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dr:col>23</xdr:col>
      <xdr:colOff>165100</xdr:colOff>
      <xdr:row>30</xdr:row>
      <xdr:rowOff>0</xdr:rowOff>
    </xdr:from>
    <xdr:to>
      <xdr:col>24</xdr:col>
      <xdr:colOff>152400</xdr:colOff>
      <xdr:row>30</xdr:row>
      <xdr:rowOff>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80645</xdr:rowOff>
    </xdr:from>
    <xdr:to>
      <xdr:col>24</xdr:col>
      <xdr:colOff>63500</xdr:colOff>
      <xdr:row>34</xdr:row>
      <xdr:rowOff>92710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099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52705</xdr:rowOff>
    </xdr:from>
    <xdr:ext cx="469900" cy="25336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45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116205</xdr:rowOff>
    </xdr:from>
    <xdr:to>
      <xdr:col>19</xdr:col>
      <xdr:colOff>177800</xdr:colOff>
      <xdr:row>34</xdr:row>
      <xdr:rowOff>80645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7405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154940</xdr:rowOff>
    </xdr:from>
    <xdr:ext cx="464185" cy="25336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556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116205</xdr:rowOff>
    </xdr:from>
    <xdr:to>
      <xdr:col>15</xdr:col>
      <xdr:colOff>50800</xdr:colOff>
      <xdr:row>33</xdr:row>
      <xdr:rowOff>159385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740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81915</xdr:rowOff>
    </xdr:from>
    <xdr:to>
      <xdr:col>15</xdr:col>
      <xdr:colOff>101600</xdr:colOff>
      <xdr:row>35</xdr:row>
      <xdr:rowOff>12065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3175</xdr:rowOff>
    </xdr:from>
    <xdr:ext cx="46418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0039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132715</xdr:rowOff>
    </xdr:from>
    <xdr:to>
      <xdr:col>10</xdr:col>
      <xdr:colOff>114300</xdr:colOff>
      <xdr:row>33</xdr:row>
      <xdr:rowOff>159385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905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xdr:rowOff>
    </xdr:from>
    <xdr:to>
      <xdr:col>10</xdr:col>
      <xdr:colOff>165100</xdr:colOff>
      <xdr:row>34</xdr:row>
      <xdr:rowOff>107315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5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98425</xdr:rowOff>
    </xdr:from>
    <xdr:ext cx="464185"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277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43815</xdr:rowOff>
    </xdr:from>
    <xdr:to>
      <xdr:col>6</xdr:col>
      <xdr:colOff>38100</xdr:colOff>
      <xdr:row>34</xdr:row>
      <xdr:rowOff>145415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136525</xdr:rowOff>
    </xdr:from>
    <xdr:ext cx="46418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658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41910</xdr:rowOff>
    </xdr:from>
    <xdr:to>
      <xdr:col>24</xdr:col>
      <xdr:colOff>114300</xdr:colOff>
      <xdr:row>34</xdr:row>
      <xdr:rowOff>143510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64770</xdr:rowOff>
    </xdr:from>
    <xdr:ext cx="469900" cy="25336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2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29845</xdr:rowOff>
    </xdr:from>
    <xdr:to>
      <xdr:col>20</xdr:col>
      <xdr:colOff>38100</xdr:colOff>
      <xdr:row>34</xdr:row>
      <xdr:rowOff>132080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9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147955</xdr:rowOff>
    </xdr:from>
    <xdr:ext cx="46418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6343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65405</xdr:rowOff>
    </xdr:from>
    <xdr:to>
      <xdr:col>15</xdr:col>
      <xdr:colOff>101600</xdr:colOff>
      <xdr:row>33</xdr:row>
      <xdr:rowOff>167005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12065</xdr:rowOff>
    </xdr:from>
    <xdr:ext cx="46418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4984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109220</xdr:rowOff>
    </xdr:from>
    <xdr:to>
      <xdr:col>10</xdr:col>
      <xdr:colOff>165100</xdr:colOff>
      <xdr:row>34</xdr:row>
      <xdr:rowOff>38735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7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55245</xdr:rowOff>
    </xdr:from>
    <xdr:ext cx="464185"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5416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81915</xdr:rowOff>
    </xdr:from>
    <xdr:to>
      <xdr:col>6</xdr:col>
      <xdr:colOff>38100</xdr:colOff>
      <xdr:row>34</xdr:row>
      <xdr:rowOff>12065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29210</xdr:rowOff>
    </xdr:from>
    <xdr:ext cx="464185" cy="25336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515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205" cy="25336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59690</xdr:rowOff>
    </xdr:from>
    <xdr:to>
      <xdr:col>24</xdr:col>
      <xdr:colOff>62865</xdr:colOff>
      <xdr:row>57</xdr:row>
      <xdr:rowOff>126365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130175</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126365</xdr:rowOff>
    </xdr:from>
    <xdr:to>
      <xdr:col>24</xdr:col>
      <xdr:colOff>152400</xdr:colOff>
      <xdr:row>57</xdr:row>
      <xdr:rowOff>126365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336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dr:col>23</xdr:col>
      <xdr:colOff>165100</xdr:colOff>
      <xdr:row>50</xdr:row>
      <xdr:rowOff>59690</xdr:rowOff>
    </xdr:from>
    <xdr:to>
      <xdr:col>24</xdr:col>
      <xdr:colOff>152400</xdr:colOff>
      <xdr:row>50</xdr:row>
      <xdr:rowOff>59690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20955</xdr:rowOff>
    </xdr:from>
    <xdr:to>
      <xdr:col>24</xdr:col>
      <xdr:colOff>63500</xdr:colOff>
      <xdr:row>56</xdr:row>
      <xdr:rowOff>104140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215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534670" cy="25336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46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36830</xdr:rowOff>
    </xdr:from>
    <xdr:to>
      <xdr:col>19</xdr:col>
      <xdr:colOff>177800</xdr:colOff>
      <xdr:row>56</xdr:row>
      <xdr:rowOff>104140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95130"/>
          <a:ext cx="8890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21590</xdr:rowOff>
    </xdr:from>
    <xdr:to>
      <xdr:col>20</xdr:col>
      <xdr:colOff>38100</xdr:colOff>
      <xdr:row>56</xdr:row>
      <xdr:rowOff>123190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139700</xdr:rowOff>
    </xdr:from>
    <xdr:ext cx="52895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398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36830</xdr:rowOff>
    </xdr:from>
    <xdr:to>
      <xdr:col>15</xdr:col>
      <xdr:colOff>50800</xdr:colOff>
      <xdr:row>57</xdr:row>
      <xdr:rowOff>78105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95130"/>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10795</xdr:rowOff>
    </xdr:from>
    <xdr:to>
      <xdr:col>15</xdr:col>
      <xdr:colOff>101600</xdr:colOff>
      <xdr:row>53</xdr:row>
      <xdr:rowOff>112395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128905</xdr:rowOff>
    </xdr:from>
    <xdr:ext cx="593090"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88728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69850</xdr:rowOff>
    </xdr:from>
    <xdr:to>
      <xdr:col>10</xdr:col>
      <xdr:colOff>114300</xdr:colOff>
      <xdr:row>57</xdr:row>
      <xdr:rowOff>78105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425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141605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158115</xdr:rowOff>
    </xdr:from>
    <xdr:ext cx="528955" cy="25336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1965" y="94164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60960</xdr:rowOff>
    </xdr:from>
    <xdr:to>
      <xdr:col>6</xdr:col>
      <xdr:colOff>38100</xdr:colOff>
      <xdr:row>56</xdr:row>
      <xdr:rowOff>162560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7620</xdr:rowOff>
    </xdr:from>
    <xdr:ext cx="528955"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437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141605</xdr:rowOff>
    </xdr:from>
    <xdr:to>
      <xdr:col>24</xdr:col>
      <xdr:colOff>114300</xdr:colOff>
      <xdr:row>56</xdr:row>
      <xdr:rowOff>71755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164465</xdr:rowOff>
    </xdr:from>
    <xdr:ext cx="598805"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2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53340</xdr:rowOff>
    </xdr:from>
    <xdr:to>
      <xdr:col>20</xdr:col>
      <xdr:colOff>38100</xdr:colOff>
      <xdr:row>56</xdr:row>
      <xdr:rowOff>154940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146050</xdr:rowOff>
    </xdr:from>
    <xdr:ext cx="528955" cy="25336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747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157480</xdr:rowOff>
    </xdr:from>
    <xdr:to>
      <xdr:col>15</xdr:col>
      <xdr:colOff>101600</xdr:colOff>
      <xdr:row>54</xdr:row>
      <xdr:rowOff>87630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78740</xdr:rowOff>
    </xdr:from>
    <xdr:ext cx="59309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580" y="93370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27305</xdr:rowOff>
    </xdr:from>
    <xdr:to>
      <xdr:col>10</xdr:col>
      <xdr:colOff>165100</xdr:colOff>
      <xdr:row>57</xdr:row>
      <xdr:rowOff>128905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120650</xdr:rowOff>
    </xdr:from>
    <xdr:ext cx="528955"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893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19050</xdr:rowOff>
    </xdr:from>
    <xdr:to>
      <xdr:col>6</xdr:col>
      <xdr:colOff>38100</xdr:colOff>
      <xdr:row>57</xdr:row>
      <xdr:rowOff>120650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111760</xdr:rowOff>
    </xdr:from>
    <xdr:ext cx="528955"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884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91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01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915" cy="25336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91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915" cy="25336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91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91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91440</xdr:rowOff>
    </xdr:from>
    <xdr:to>
      <xdr:col>24</xdr:col>
      <xdr:colOff>62865</xdr:colOff>
      <xdr:row>78</xdr:row>
      <xdr:rowOff>143510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598805" cy="25336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38100</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dr:col>23</xdr:col>
      <xdr:colOff>165100</xdr:colOff>
      <xdr:row>70</xdr:row>
      <xdr:rowOff>91440</xdr:rowOff>
    </xdr:from>
    <xdr:to>
      <xdr:col>24</xdr:col>
      <xdr:colOff>152400</xdr:colOff>
      <xdr:row>70</xdr:row>
      <xdr:rowOff>91440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167640</xdr:rowOff>
    </xdr:from>
    <xdr:to>
      <xdr:col>24</xdr:col>
      <xdr:colOff>63500</xdr:colOff>
      <xdr:row>78</xdr:row>
      <xdr:rowOff>24765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692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163195</xdr:rowOff>
    </xdr:from>
    <xdr:to>
      <xdr:col>24</xdr:col>
      <xdr:colOff>114300</xdr:colOff>
      <xdr:row>76</xdr:row>
      <xdr:rowOff>93345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167640</xdr:rowOff>
    </xdr:from>
    <xdr:to>
      <xdr:col>19</xdr:col>
      <xdr:colOff>177800</xdr:colOff>
      <xdr:row>79</xdr:row>
      <xdr:rowOff>29210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6929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60960</xdr:rowOff>
    </xdr:from>
    <xdr:to>
      <xdr:col>20</xdr:col>
      <xdr:colOff>38100</xdr:colOff>
      <xdr:row>75</xdr:row>
      <xdr:rowOff>162560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7620</xdr:rowOff>
    </xdr:from>
    <xdr:ext cx="593090" cy="25336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6949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29210</xdr:rowOff>
    </xdr:from>
    <xdr:to>
      <xdr:col>15</xdr:col>
      <xdr:colOff>50800</xdr:colOff>
      <xdr:row>79</xdr:row>
      <xdr:rowOff>87630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737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170815</xdr:rowOff>
    </xdr:from>
    <xdr:to>
      <xdr:col>15</xdr:col>
      <xdr:colOff>101600</xdr:colOff>
      <xdr:row>74</xdr:row>
      <xdr:rowOff>100965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68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117475</xdr:rowOff>
    </xdr:from>
    <xdr:ext cx="59309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4618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87630</xdr:rowOff>
    </xdr:from>
    <xdr:to>
      <xdr:col>10</xdr:col>
      <xdr:colOff>114300</xdr:colOff>
      <xdr:row>79</xdr:row>
      <xdr:rowOff>116205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321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50165</xdr:rowOff>
    </xdr:from>
    <xdr:to>
      <xdr:col>10</xdr:col>
      <xdr:colOff>165100</xdr:colOff>
      <xdr:row>74</xdr:row>
      <xdr:rowOff>151765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3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168275</xdr:rowOff>
    </xdr:from>
    <xdr:ext cx="593090" cy="25336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5126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132715</xdr:rowOff>
    </xdr:from>
    <xdr:to>
      <xdr:col>6</xdr:col>
      <xdr:colOff>38100</xdr:colOff>
      <xdr:row>75</xdr:row>
      <xdr:rowOff>63500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79375</xdr:rowOff>
    </xdr:from>
    <xdr:ext cx="593090" cy="2584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5952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145415</xdr:rowOff>
    </xdr:from>
    <xdr:to>
      <xdr:col>24</xdr:col>
      <xdr:colOff>114300</xdr:colOff>
      <xdr:row>78</xdr:row>
      <xdr:rowOff>75565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60325</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116840</xdr:rowOff>
    </xdr:from>
    <xdr:to>
      <xdr:col>20</xdr:col>
      <xdr:colOff>38100</xdr:colOff>
      <xdr:row>78</xdr:row>
      <xdr:rowOff>46990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38100</xdr:rowOff>
    </xdr:from>
    <xdr:ext cx="59309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4112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149225</xdr:rowOff>
    </xdr:from>
    <xdr:to>
      <xdr:col>15</xdr:col>
      <xdr:colOff>101600</xdr:colOff>
      <xdr:row>79</xdr:row>
      <xdr:rowOff>79375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70485</xdr:rowOff>
    </xdr:from>
    <xdr:ext cx="59309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6150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36830</xdr:rowOff>
    </xdr:from>
    <xdr:to>
      <xdr:col>10</xdr:col>
      <xdr:colOff>165100</xdr:colOff>
      <xdr:row>79</xdr:row>
      <xdr:rowOff>138430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129540</xdr:rowOff>
    </xdr:from>
    <xdr:ext cx="59309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6740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65405</xdr:rowOff>
    </xdr:from>
    <xdr:to>
      <xdr:col>6</xdr:col>
      <xdr:colOff>38100</xdr:colOff>
      <xdr:row>79</xdr:row>
      <xdr:rowOff>167005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158115</xdr:rowOff>
    </xdr:from>
    <xdr:ext cx="593090"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7026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915" cy="25336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111760</xdr:rowOff>
    </xdr:from>
    <xdr:to>
      <xdr:col>24</xdr:col>
      <xdr:colOff>62865</xdr:colOff>
      <xdr:row>99</xdr:row>
      <xdr:rowOff>93980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97790</xdr:rowOff>
    </xdr:from>
    <xdr:ext cx="534670" cy="25336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3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93980</xdr:rowOff>
    </xdr:from>
    <xdr:to>
      <xdr:col>24</xdr:col>
      <xdr:colOff>152400</xdr:colOff>
      <xdr:row>99</xdr:row>
      <xdr:rowOff>93980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58420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dr:col>23</xdr:col>
      <xdr:colOff>165100</xdr:colOff>
      <xdr:row>90</xdr:row>
      <xdr:rowOff>111760</xdr:rowOff>
    </xdr:from>
    <xdr:to>
      <xdr:col>24</xdr:col>
      <xdr:colOff>152400</xdr:colOff>
      <xdr:row>90</xdr:row>
      <xdr:rowOff>111760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63500</xdr:rowOff>
    </xdr:from>
    <xdr:to>
      <xdr:col>24</xdr:col>
      <xdr:colOff>63500</xdr:colOff>
      <xdr:row>96</xdr:row>
      <xdr:rowOff>104140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2270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66675</xdr:rowOff>
    </xdr:from>
    <xdr:ext cx="534670" cy="25336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3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88265</xdr:rowOff>
    </xdr:from>
    <xdr:to>
      <xdr:col>24</xdr:col>
      <xdr:colOff>114300</xdr:colOff>
      <xdr:row>98</xdr:row>
      <xdr:rowOff>18415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63500</xdr:rowOff>
    </xdr:from>
    <xdr:to>
      <xdr:col>19</xdr:col>
      <xdr:colOff>177800</xdr:colOff>
      <xdr:row>96</xdr:row>
      <xdr:rowOff>168910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2270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109220</xdr:rowOff>
    </xdr:from>
    <xdr:to>
      <xdr:col>20</xdr:col>
      <xdr:colOff>38100</xdr:colOff>
      <xdr:row>98</xdr:row>
      <xdr:rowOff>39370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30480</xdr:rowOff>
    </xdr:from>
    <xdr:ext cx="528955" cy="25336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832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168910</xdr:rowOff>
    </xdr:from>
    <xdr:to>
      <xdr:col>15</xdr:col>
      <xdr:colOff>50800</xdr:colOff>
      <xdr:row>97</xdr:row>
      <xdr:rowOff>66675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2811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32385</xdr:rowOff>
    </xdr:from>
    <xdr:to>
      <xdr:col>15</xdr:col>
      <xdr:colOff>101600</xdr:colOff>
      <xdr:row>97</xdr:row>
      <xdr:rowOff>133985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125095</xdr:rowOff>
    </xdr:from>
    <xdr:ext cx="528955"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7557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66675</xdr:rowOff>
    </xdr:from>
    <xdr:to>
      <xdr:col>10</xdr:col>
      <xdr:colOff>114300</xdr:colOff>
      <xdr:row>97</xdr:row>
      <xdr:rowOff>98425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973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119380</xdr:rowOff>
    </xdr:from>
    <xdr:to>
      <xdr:col>10</xdr:col>
      <xdr:colOff>165100</xdr:colOff>
      <xdr:row>98</xdr:row>
      <xdr:rowOff>49530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40640</xdr:rowOff>
    </xdr:from>
    <xdr:ext cx="528955" cy="25336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842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161290</xdr:rowOff>
    </xdr:from>
    <xdr:to>
      <xdr:col>6</xdr:col>
      <xdr:colOff>38100</xdr:colOff>
      <xdr:row>98</xdr:row>
      <xdr:rowOff>91440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82550</xdr:rowOff>
    </xdr:from>
    <xdr:ext cx="52895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884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53340</xdr:rowOff>
    </xdr:from>
    <xdr:to>
      <xdr:col>24</xdr:col>
      <xdr:colOff>114300</xdr:colOff>
      <xdr:row>96</xdr:row>
      <xdr:rowOff>154940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76200</xdr:rowOff>
    </xdr:from>
    <xdr:ext cx="534670" cy="25336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639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12700</xdr:rowOff>
    </xdr:from>
    <xdr:to>
      <xdr:col>20</xdr:col>
      <xdr:colOff>38100</xdr:colOff>
      <xdr:row>96</xdr:row>
      <xdr:rowOff>114300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130810</xdr:rowOff>
    </xdr:from>
    <xdr:ext cx="52895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247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118110</xdr:rowOff>
    </xdr:from>
    <xdr:to>
      <xdr:col>15</xdr:col>
      <xdr:colOff>101600</xdr:colOff>
      <xdr:row>97</xdr:row>
      <xdr:rowOff>48260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64770</xdr:rowOff>
    </xdr:from>
    <xdr:ext cx="528955" cy="25336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352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15875</xdr:rowOff>
    </xdr:from>
    <xdr:to>
      <xdr:col>10</xdr:col>
      <xdr:colOff>165100</xdr:colOff>
      <xdr:row>97</xdr:row>
      <xdr:rowOff>117475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133985</xdr:rowOff>
    </xdr:from>
    <xdr:ext cx="528955" cy="25336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421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47625</xdr:rowOff>
    </xdr:from>
    <xdr:to>
      <xdr:col>6</xdr:col>
      <xdr:colOff>38100</xdr:colOff>
      <xdr:row>97</xdr:row>
      <xdr:rowOff>149225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166370</xdr:rowOff>
    </xdr:from>
    <xdr:ext cx="528955" cy="25336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454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20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645" cy="25336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64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645" cy="25336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64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645"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72390</xdr:rowOff>
    </xdr:from>
    <xdr:to>
      <xdr:col>54</xdr:col>
      <xdr:colOff>189865</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19050</xdr:rowOff>
    </xdr:from>
    <xdr:ext cx="469900" cy="25336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dr:col>54</xdr:col>
      <xdr:colOff>101600</xdr:colOff>
      <xdr:row>30</xdr:row>
      <xdr:rowOff>72390</xdr:rowOff>
    </xdr:from>
    <xdr:to>
      <xdr:col>55</xdr:col>
      <xdr:colOff>88900</xdr:colOff>
      <xdr:row>30</xdr:row>
      <xdr:rowOff>72390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23495</xdr:rowOff>
    </xdr:from>
    <xdr:to>
      <xdr:col>55</xdr:col>
      <xdr:colOff>0</xdr:colOff>
      <xdr:row>39</xdr:row>
      <xdr:rowOff>26035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100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118110</xdr:rowOff>
    </xdr:from>
    <xdr:ext cx="37846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26035</xdr:rowOff>
    </xdr:from>
    <xdr:to>
      <xdr:col>50</xdr:col>
      <xdr:colOff>114300</xdr:colOff>
      <xdr:row>39</xdr:row>
      <xdr:rowOff>29845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125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70485</xdr:rowOff>
    </xdr:from>
    <xdr:to>
      <xdr:col>50</xdr:col>
      <xdr:colOff>165100</xdr:colOff>
      <xdr:row>38</xdr:row>
      <xdr:rowOff>635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17780</xdr:rowOff>
    </xdr:from>
    <xdr:ext cx="378460" cy="25336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1899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29845</xdr:rowOff>
    </xdr:from>
    <xdr:to>
      <xdr:col>45</xdr:col>
      <xdr:colOff>177800</xdr:colOff>
      <xdr:row>39</xdr:row>
      <xdr:rowOff>36195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163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139065</xdr:rowOff>
    </xdr:from>
    <xdr:to>
      <xdr:col>46</xdr:col>
      <xdr:colOff>38100</xdr:colOff>
      <xdr:row>38</xdr:row>
      <xdr:rowOff>69215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86360</xdr:rowOff>
    </xdr:from>
    <xdr:ext cx="378460" cy="25336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2585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27305</xdr:rowOff>
    </xdr:from>
    <xdr:to>
      <xdr:col>41</xdr:col>
      <xdr:colOff>50800</xdr:colOff>
      <xdr:row>39</xdr:row>
      <xdr:rowOff>36195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138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132080</xdr:rowOff>
    </xdr:from>
    <xdr:to>
      <xdr:col>41</xdr:col>
      <xdr:colOff>101600</xdr:colOff>
      <xdr:row>38</xdr:row>
      <xdr:rowOff>62230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78740</xdr:rowOff>
    </xdr:from>
    <xdr:ext cx="37846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163195</xdr:rowOff>
    </xdr:from>
    <xdr:to>
      <xdr:col>36</xdr:col>
      <xdr:colOff>165100</xdr:colOff>
      <xdr:row>38</xdr:row>
      <xdr:rowOff>93345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109855</xdr:rowOff>
    </xdr:from>
    <xdr:ext cx="378460"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70" y="62820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144145</xdr:rowOff>
    </xdr:from>
    <xdr:to>
      <xdr:col>55</xdr:col>
      <xdr:colOff>50800</xdr:colOff>
      <xdr:row>39</xdr:row>
      <xdr:rowOff>74930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59055</xdr:rowOff>
    </xdr:from>
    <xdr:ext cx="378460"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146685</xdr:rowOff>
    </xdr:from>
    <xdr:to>
      <xdr:col>50</xdr:col>
      <xdr:colOff>165100</xdr:colOff>
      <xdr:row>39</xdr:row>
      <xdr:rowOff>76835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67945</xdr:rowOff>
    </xdr:from>
    <xdr:ext cx="378460"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70" y="6754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150495</xdr:rowOff>
    </xdr:from>
    <xdr:to>
      <xdr:col>46</xdr:col>
      <xdr:colOff>38100</xdr:colOff>
      <xdr:row>39</xdr:row>
      <xdr:rowOff>80645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71755</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156845</xdr:rowOff>
    </xdr:from>
    <xdr:to>
      <xdr:col>41</xdr:col>
      <xdr:colOff>101600</xdr:colOff>
      <xdr:row>39</xdr:row>
      <xdr:rowOff>86995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78740</xdr:rowOff>
    </xdr:from>
    <xdr:ext cx="37846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147955</xdr:rowOff>
    </xdr:from>
    <xdr:to>
      <xdr:col>36</xdr:col>
      <xdr:colOff>165100</xdr:colOff>
      <xdr:row>39</xdr:row>
      <xdr:rowOff>78105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69215</xdr:rowOff>
    </xdr:from>
    <xdr:ext cx="37846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336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66675</xdr:rowOff>
    </xdr:from>
    <xdr:to>
      <xdr:col>54</xdr:col>
      <xdr:colOff>189865</xdr:colOff>
      <xdr:row>59</xdr:row>
      <xdr:rowOff>27305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31115</xdr:rowOff>
    </xdr:from>
    <xdr:ext cx="378460" cy="25336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6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27305</xdr:rowOff>
    </xdr:from>
    <xdr:to>
      <xdr:col>55</xdr:col>
      <xdr:colOff>88900</xdr:colOff>
      <xdr:row>59</xdr:row>
      <xdr:rowOff>27305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13335</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dr:col>54</xdr:col>
      <xdr:colOff>101600</xdr:colOff>
      <xdr:row>51</xdr:row>
      <xdr:rowOff>66675</xdr:rowOff>
    </xdr:from>
    <xdr:to>
      <xdr:col>55</xdr:col>
      <xdr:colOff>88900</xdr:colOff>
      <xdr:row>51</xdr:row>
      <xdr:rowOff>66675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90170</xdr:rowOff>
    </xdr:from>
    <xdr:to>
      <xdr:col>55</xdr:col>
      <xdr:colOff>0</xdr:colOff>
      <xdr:row>58</xdr:row>
      <xdr:rowOff>17780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628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117475</xdr:rowOff>
    </xdr:from>
    <xdr:ext cx="53467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94615</xdr:rowOff>
    </xdr:from>
    <xdr:to>
      <xdr:col>55</xdr:col>
      <xdr:colOff>50800</xdr:colOff>
      <xdr:row>57</xdr:row>
      <xdr:rowOff>24765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17780</xdr:rowOff>
    </xdr:from>
    <xdr:to>
      <xdr:col>50</xdr:col>
      <xdr:colOff>114300</xdr:colOff>
      <xdr:row>58</xdr:row>
      <xdr:rowOff>22860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61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113665</xdr:rowOff>
    </xdr:from>
    <xdr:to>
      <xdr:col>50</xdr:col>
      <xdr:colOff>165100</xdr:colOff>
      <xdr:row>57</xdr:row>
      <xdr:rowOff>43815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60325</xdr:rowOff>
    </xdr:from>
    <xdr:ext cx="52895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90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22860</xdr:rowOff>
    </xdr:from>
    <xdr:to>
      <xdr:col>45</xdr:col>
      <xdr:colOff>177800</xdr:colOff>
      <xdr:row>58</xdr:row>
      <xdr:rowOff>27940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66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143510</xdr:rowOff>
    </xdr:from>
    <xdr:to>
      <xdr:col>46</xdr:col>
      <xdr:colOff>38100</xdr:colOff>
      <xdr:row>57</xdr:row>
      <xdr:rowOff>73660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90170</xdr:rowOff>
    </xdr:from>
    <xdr:ext cx="52895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519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6985</xdr:rowOff>
    </xdr:from>
    <xdr:to>
      <xdr:col>41</xdr:col>
      <xdr:colOff>50800</xdr:colOff>
      <xdr:row>58</xdr:row>
      <xdr:rowOff>27940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510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168910</xdr:rowOff>
    </xdr:from>
    <xdr:to>
      <xdr:col>41</xdr:col>
      <xdr:colOff>101600</xdr:colOff>
      <xdr:row>57</xdr:row>
      <xdr:rowOff>99060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115570</xdr:rowOff>
    </xdr:from>
    <xdr:ext cx="52895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545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31750</xdr:rowOff>
    </xdr:from>
    <xdr:to>
      <xdr:col>36</xdr:col>
      <xdr:colOff>165100</xdr:colOff>
      <xdr:row>57</xdr:row>
      <xdr:rowOff>133350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149860</xdr:rowOff>
    </xdr:from>
    <xdr:ext cx="52895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579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39370</xdr:rowOff>
    </xdr:from>
    <xdr:to>
      <xdr:col>55</xdr:col>
      <xdr:colOff>50800</xdr:colOff>
      <xdr:row>57</xdr:row>
      <xdr:rowOff>140970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17780</xdr:rowOff>
    </xdr:from>
    <xdr:ext cx="534670" cy="25336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904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138430</xdr:rowOff>
    </xdr:from>
    <xdr:to>
      <xdr:col>50</xdr:col>
      <xdr:colOff>165100</xdr:colOff>
      <xdr:row>58</xdr:row>
      <xdr:rowOff>68580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59690</xdr:rowOff>
    </xdr:from>
    <xdr:ext cx="52895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10003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143510</xdr:rowOff>
    </xdr:from>
    <xdr:to>
      <xdr:col>46</xdr:col>
      <xdr:colOff>38100</xdr:colOff>
      <xdr:row>58</xdr:row>
      <xdr:rowOff>73660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64770</xdr:rowOff>
    </xdr:from>
    <xdr:ext cx="528955" cy="25336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100088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148590</xdr:rowOff>
    </xdr:from>
    <xdr:to>
      <xdr:col>41</xdr:col>
      <xdr:colOff>101600</xdr:colOff>
      <xdr:row>58</xdr:row>
      <xdr:rowOff>78740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69850</xdr:rowOff>
    </xdr:from>
    <xdr:ext cx="46418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350" y="10013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127635</xdr:rowOff>
    </xdr:from>
    <xdr:to>
      <xdr:col>36</xdr:col>
      <xdr:colOff>165100</xdr:colOff>
      <xdr:row>58</xdr:row>
      <xdr:rowOff>57785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48895</xdr:rowOff>
    </xdr:from>
    <xdr:ext cx="52895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992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336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336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336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26035</xdr:rowOff>
    </xdr:from>
    <xdr:to>
      <xdr:col>54</xdr:col>
      <xdr:colOff>189865</xdr:colOff>
      <xdr:row>78</xdr:row>
      <xdr:rowOff>100330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104140</xdr:rowOff>
    </xdr:from>
    <xdr:ext cx="469900"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100330</xdr:rowOff>
    </xdr:from>
    <xdr:to>
      <xdr:col>55</xdr:col>
      <xdr:colOff>88900</xdr:colOff>
      <xdr:row>78</xdr:row>
      <xdr:rowOff>100330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144145</xdr:rowOff>
    </xdr:from>
    <xdr:ext cx="534670" cy="25336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dr:col>54</xdr:col>
      <xdr:colOff>101600</xdr:colOff>
      <xdr:row>70</xdr:row>
      <xdr:rowOff>26035</xdr:rowOff>
    </xdr:from>
    <xdr:to>
      <xdr:col>55</xdr:col>
      <xdr:colOff>88900</xdr:colOff>
      <xdr:row>70</xdr:row>
      <xdr:rowOff>26035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50165</xdr:rowOff>
    </xdr:from>
    <xdr:to>
      <xdr:col>55</xdr:col>
      <xdr:colOff>0</xdr:colOff>
      <xdr:row>77</xdr:row>
      <xdr:rowOff>151765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5181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116840</xdr:rowOff>
    </xdr:from>
    <xdr:ext cx="53467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134620</xdr:rowOff>
    </xdr:from>
    <xdr:to>
      <xdr:col>50</xdr:col>
      <xdr:colOff>114300</xdr:colOff>
      <xdr:row>77</xdr:row>
      <xdr:rowOff>151765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16482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98425</xdr:rowOff>
    </xdr:from>
    <xdr:to>
      <xdr:col>50</xdr:col>
      <xdr:colOff>165100</xdr:colOff>
      <xdr:row>76</xdr:row>
      <xdr:rowOff>29210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45085</xdr:rowOff>
    </xdr:from>
    <xdr:ext cx="528955"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27323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134620</xdr:rowOff>
    </xdr:from>
    <xdr:to>
      <xdr:col>45</xdr:col>
      <xdr:colOff>177800</xdr:colOff>
      <xdr:row>77</xdr:row>
      <xdr:rowOff>137160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6482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103505</xdr:rowOff>
    </xdr:from>
    <xdr:to>
      <xdr:col>46</xdr:col>
      <xdr:colOff>38100</xdr:colOff>
      <xdr:row>75</xdr:row>
      <xdr:rowOff>33655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50165</xdr:rowOff>
    </xdr:from>
    <xdr:ext cx="52895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2965" y="125660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124460</xdr:rowOff>
    </xdr:from>
    <xdr:to>
      <xdr:col>41</xdr:col>
      <xdr:colOff>50800</xdr:colOff>
      <xdr:row>77</xdr:row>
      <xdr:rowOff>137160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261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160020</xdr:rowOff>
    </xdr:from>
    <xdr:to>
      <xdr:col>41</xdr:col>
      <xdr:colOff>101600</xdr:colOff>
      <xdr:row>76</xdr:row>
      <xdr:rowOff>90170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106680</xdr:rowOff>
    </xdr:from>
    <xdr:ext cx="52895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3965" y="12793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86360</xdr:rowOff>
    </xdr:from>
    <xdr:to>
      <xdr:col>36</xdr:col>
      <xdr:colOff>165100</xdr:colOff>
      <xdr:row>77</xdr:row>
      <xdr:rowOff>16510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33020</xdr:rowOff>
    </xdr:from>
    <xdr:ext cx="52895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4965" y="12891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170815</xdr:rowOff>
    </xdr:from>
    <xdr:to>
      <xdr:col>55</xdr:col>
      <xdr:colOff>50800</xdr:colOff>
      <xdr:row>77</xdr:row>
      <xdr:rowOff>100965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149225</xdr:rowOff>
    </xdr:from>
    <xdr:ext cx="534670"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79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100965</xdr:rowOff>
    </xdr:from>
    <xdr:to>
      <xdr:col>50</xdr:col>
      <xdr:colOff>165100</xdr:colOff>
      <xdr:row>78</xdr:row>
      <xdr:rowOff>31115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22225</xdr:rowOff>
    </xdr:from>
    <xdr:ext cx="464185" cy="2584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350" y="133953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83820</xdr:rowOff>
    </xdr:from>
    <xdr:to>
      <xdr:col>46</xdr:col>
      <xdr:colOff>38100</xdr:colOff>
      <xdr:row>77</xdr:row>
      <xdr:rowOff>13970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5080</xdr:rowOff>
    </xdr:from>
    <xdr:ext cx="52895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2965" y="13206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86360</xdr:rowOff>
    </xdr:from>
    <xdr:to>
      <xdr:col>41</xdr:col>
      <xdr:colOff>101600</xdr:colOff>
      <xdr:row>78</xdr:row>
      <xdr:rowOff>16510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7620</xdr:rowOff>
    </xdr:from>
    <xdr:ext cx="464185" cy="25336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350" y="133807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73660</xdr:rowOff>
    </xdr:from>
    <xdr:to>
      <xdr:col>36</xdr:col>
      <xdr:colOff>165100</xdr:colOff>
      <xdr:row>78</xdr:row>
      <xdr:rowOff>3810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166370</xdr:rowOff>
    </xdr:from>
    <xdr:ext cx="464185" cy="25336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350" y="133680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205" cy="25336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91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99</xdr:row>
      <xdr:rowOff>55245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59055</xdr:rowOff>
    </xdr:from>
    <xdr:ext cx="534670"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55245</xdr:rowOff>
    </xdr:from>
    <xdr:to>
      <xdr:col>55</xdr:col>
      <xdr:colOff>88900</xdr:colOff>
      <xdr:row>99</xdr:row>
      <xdr:rowOff>55245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805" cy="25336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6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6985</xdr:rowOff>
    </xdr:from>
    <xdr:to>
      <xdr:col>55</xdr:col>
      <xdr:colOff>0</xdr:colOff>
      <xdr:row>96</xdr:row>
      <xdr:rowOff>159385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6618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106045</xdr:rowOff>
    </xdr:from>
    <xdr:ext cx="534670"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159385</xdr:rowOff>
    </xdr:from>
    <xdr:to>
      <xdr:col>50</xdr:col>
      <xdr:colOff>114300</xdr:colOff>
      <xdr:row>97</xdr:row>
      <xdr:rowOff>43180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185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52070</xdr:rowOff>
    </xdr:from>
    <xdr:ext cx="528955" cy="25336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1965" y="16682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43180</xdr:rowOff>
    </xdr:from>
    <xdr:to>
      <xdr:col>45</xdr:col>
      <xdr:colOff>177800</xdr:colOff>
      <xdr:row>97</xdr:row>
      <xdr:rowOff>137795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738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99695</xdr:rowOff>
    </xdr:from>
    <xdr:to>
      <xdr:col>46</xdr:col>
      <xdr:colOff>38100</xdr:colOff>
      <xdr:row>97</xdr:row>
      <xdr:rowOff>29845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46355</xdr:rowOff>
    </xdr:from>
    <xdr:ext cx="52895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334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137795</xdr:rowOff>
    </xdr:from>
    <xdr:to>
      <xdr:col>41</xdr:col>
      <xdr:colOff>50800</xdr:colOff>
      <xdr:row>98</xdr:row>
      <xdr:rowOff>66675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6844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3175</xdr:rowOff>
    </xdr:from>
    <xdr:to>
      <xdr:col>41</xdr:col>
      <xdr:colOff>101600</xdr:colOff>
      <xdr:row>97</xdr:row>
      <xdr:rowOff>104775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121285</xdr:rowOff>
    </xdr:from>
    <xdr:ext cx="528955" cy="25336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3965" y="16409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12065</xdr:rowOff>
    </xdr:from>
    <xdr:to>
      <xdr:col>36</xdr:col>
      <xdr:colOff>165100</xdr:colOff>
      <xdr:row>97</xdr:row>
      <xdr:rowOff>113665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130175</xdr:rowOff>
    </xdr:from>
    <xdr:ext cx="52895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4965" y="16417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127635</xdr:rowOff>
    </xdr:from>
    <xdr:to>
      <xdr:col>55</xdr:col>
      <xdr:colOff>50800</xdr:colOff>
      <xdr:row>96</xdr:row>
      <xdr:rowOff>57785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150495</xdr:rowOff>
    </xdr:from>
    <xdr:ext cx="534670" cy="259080"/>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6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109220</xdr:rowOff>
    </xdr:from>
    <xdr:to>
      <xdr:col>50</xdr:col>
      <xdr:colOff>165100</xdr:colOff>
      <xdr:row>97</xdr:row>
      <xdr:rowOff>38735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55245</xdr:rowOff>
    </xdr:from>
    <xdr:ext cx="528955" cy="25336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1965" y="163429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163830</xdr:rowOff>
    </xdr:from>
    <xdr:to>
      <xdr:col>46</xdr:col>
      <xdr:colOff>38100</xdr:colOff>
      <xdr:row>97</xdr:row>
      <xdr:rowOff>93980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85090</xdr:rowOff>
    </xdr:from>
    <xdr:ext cx="52895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2965" y="16715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86995</xdr:rowOff>
    </xdr:from>
    <xdr:to>
      <xdr:col>41</xdr:col>
      <xdr:colOff>101600</xdr:colOff>
      <xdr:row>98</xdr:row>
      <xdr:rowOff>17780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8255</xdr:rowOff>
    </xdr:from>
    <xdr:ext cx="528955" cy="25336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3965" y="16810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15875</xdr:rowOff>
    </xdr:from>
    <xdr:to>
      <xdr:col>36</xdr:col>
      <xdr:colOff>165100</xdr:colOff>
      <xdr:row>98</xdr:row>
      <xdr:rowOff>117475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109220</xdr:rowOff>
    </xdr:from>
    <xdr:ext cx="528955" cy="25336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4965" y="169113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38735</xdr:rowOff>
    </xdr:from>
    <xdr:to>
      <xdr:col>85</xdr:col>
      <xdr:colOff>126365</xdr:colOff>
      <xdr:row>39</xdr:row>
      <xdr:rowOff>32385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36195</xdr:rowOff>
    </xdr:from>
    <xdr:ext cx="534670" cy="25908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156845</xdr:rowOff>
    </xdr:from>
    <xdr:ext cx="534670" cy="25336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4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dr:col>85</xdr:col>
      <xdr:colOff>38100</xdr:colOff>
      <xdr:row>30</xdr:row>
      <xdr:rowOff>38735</xdr:rowOff>
    </xdr:from>
    <xdr:to>
      <xdr:col>86</xdr:col>
      <xdr:colOff>25400</xdr:colOff>
      <xdr:row>30</xdr:row>
      <xdr:rowOff>38735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72390</xdr:rowOff>
    </xdr:from>
    <xdr:to>
      <xdr:col>85</xdr:col>
      <xdr:colOff>127000</xdr:colOff>
      <xdr:row>35</xdr:row>
      <xdr:rowOff>88265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0731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48260</xdr:rowOff>
    </xdr:from>
    <xdr:ext cx="534670" cy="25908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69850</xdr:rowOff>
    </xdr:from>
    <xdr:to>
      <xdr:col>85</xdr:col>
      <xdr:colOff>177800</xdr:colOff>
      <xdr:row>36</xdr:row>
      <xdr:rowOff>171450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104140</xdr:rowOff>
    </xdr:from>
    <xdr:to>
      <xdr:col>81</xdr:col>
      <xdr:colOff>50800</xdr:colOff>
      <xdr:row>35</xdr:row>
      <xdr:rowOff>72390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3344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70485</xdr:rowOff>
    </xdr:from>
    <xdr:to>
      <xdr:col>81</xdr:col>
      <xdr:colOff>101600</xdr:colOff>
      <xdr:row>37</xdr:row>
      <xdr:rowOff>635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163195</xdr:rowOff>
    </xdr:from>
    <xdr:ext cx="52895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6335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104140</xdr:rowOff>
    </xdr:from>
    <xdr:to>
      <xdr:col>76</xdr:col>
      <xdr:colOff>114300</xdr:colOff>
      <xdr:row>35</xdr:row>
      <xdr:rowOff>90170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3344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109855</xdr:rowOff>
    </xdr:from>
    <xdr:to>
      <xdr:col>76</xdr:col>
      <xdr:colOff>165100</xdr:colOff>
      <xdr:row>36</xdr:row>
      <xdr:rowOff>40640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31115</xdr:rowOff>
    </xdr:from>
    <xdr:ext cx="528955" cy="25336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6203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33655</xdr:rowOff>
    </xdr:from>
    <xdr:to>
      <xdr:col>71</xdr:col>
      <xdr:colOff>177800</xdr:colOff>
      <xdr:row>35</xdr:row>
      <xdr:rowOff>90170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0344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14605</xdr:rowOff>
    </xdr:from>
    <xdr:to>
      <xdr:col>72</xdr:col>
      <xdr:colOff>38100</xdr:colOff>
      <xdr:row>36</xdr:row>
      <xdr:rowOff>116205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107315</xdr:rowOff>
    </xdr:from>
    <xdr:ext cx="52895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6279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56515</xdr:rowOff>
    </xdr:from>
    <xdr:to>
      <xdr:col>67</xdr:col>
      <xdr:colOff>101600</xdr:colOff>
      <xdr:row>36</xdr:row>
      <xdr:rowOff>158115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149225</xdr:rowOff>
    </xdr:from>
    <xdr:ext cx="52895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321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37465</xdr:rowOff>
    </xdr:from>
    <xdr:to>
      <xdr:col>85</xdr:col>
      <xdr:colOff>177800</xdr:colOff>
      <xdr:row>35</xdr:row>
      <xdr:rowOff>139065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60325</xdr:rowOff>
    </xdr:from>
    <xdr:ext cx="534670" cy="259080"/>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8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139700</xdr:rowOff>
    </xdr:from>
    <xdr:ext cx="52895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3965" y="5797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53340</xdr:rowOff>
    </xdr:from>
    <xdr:to>
      <xdr:col>76</xdr:col>
      <xdr:colOff>165100</xdr:colOff>
      <xdr:row>34</xdr:row>
      <xdr:rowOff>154940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171450</xdr:rowOff>
    </xdr:from>
    <xdr:ext cx="52895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4965" y="5657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39370</xdr:rowOff>
    </xdr:from>
    <xdr:to>
      <xdr:col>72</xdr:col>
      <xdr:colOff>38100</xdr:colOff>
      <xdr:row>35</xdr:row>
      <xdr:rowOff>140970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157480</xdr:rowOff>
    </xdr:from>
    <xdr:ext cx="528955" cy="25336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5965" y="58153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154940</xdr:rowOff>
    </xdr:from>
    <xdr:to>
      <xdr:col>67</xdr:col>
      <xdr:colOff>101600</xdr:colOff>
      <xdr:row>35</xdr:row>
      <xdr:rowOff>84455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8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100965</xdr:rowOff>
    </xdr:from>
    <xdr:ext cx="528955" cy="25336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6965" y="5758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336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91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59690</xdr:rowOff>
    </xdr:from>
    <xdr:to>
      <xdr:col>85</xdr:col>
      <xdr:colOff>126365</xdr:colOff>
      <xdr:row>58</xdr:row>
      <xdr:rowOff>135890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139700</xdr:rowOff>
    </xdr:from>
    <xdr:ext cx="534670" cy="259080"/>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135890</xdr:rowOff>
    </xdr:from>
    <xdr:to>
      <xdr:col>86</xdr:col>
      <xdr:colOff>25400</xdr:colOff>
      <xdr:row>58</xdr:row>
      <xdr:rowOff>135890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6350</xdr:rowOff>
    </xdr:from>
    <xdr:ext cx="598805" cy="25336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dr:col>85</xdr:col>
      <xdr:colOff>38100</xdr:colOff>
      <xdr:row>50</xdr:row>
      <xdr:rowOff>59690</xdr:rowOff>
    </xdr:from>
    <xdr:to>
      <xdr:col>86</xdr:col>
      <xdr:colOff>25400</xdr:colOff>
      <xdr:row>50</xdr:row>
      <xdr:rowOff>59690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63500</xdr:rowOff>
    </xdr:from>
    <xdr:to>
      <xdr:col>85</xdr:col>
      <xdr:colOff>127000</xdr:colOff>
      <xdr:row>58</xdr:row>
      <xdr:rowOff>76835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076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149860</xdr:rowOff>
    </xdr:from>
    <xdr:ext cx="534670" cy="259080"/>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104775</xdr:rowOff>
    </xdr:from>
    <xdr:to>
      <xdr:col>81</xdr:col>
      <xdr:colOff>50800</xdr:colOff>
      <xdr:row>58</xdr:row>
      <xdr:rowOff>76835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7742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122555</xdr:rowOff>
    </xdr:from>
    <xdr:to>
      <xdr:col>81</xdr:col>
      <xdr:colOff>101600</xdr:colOff>
      <xdr:row>57</xdr:row>
      <xdr:rowOff>52705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69215</xdr:rowOff>
    </xdr:from>
    <xdr:ext cx="52895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498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104775</xdr:rowOff>
    </xdr:from>
    <xdr:to>
      <xdr:col>76</xdr:col>
      <xdr:colOff>114300</xdr:colOff>
      <xdr:row>58</xdr:row>
      <xdr:rowOff>55880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7742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33020</xdr:rowOff>
    </xdr:from>
    <xdr:ext cx="52895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462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55880</xdr:rowOff>
    </xdr:from>
    <xdr:to>
      <xdr:col>71</xdr:col>
      <xdr:colOff>177800</xdr:colOff>
      <xdr:row>58</xdr:row>
      <xdr:rowOff>156845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9998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161290</xdr:rowOff>
    </xdr:from>
    <xdr:to>
      <xdr:col>72</xdr:col>
      <xdr:colOff>38100</xdr:colOff>
      <xdr:row>57</xdr:row>
      <xdr:rowOff>91440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107950</xdr:rowOff>
    </xdr:from>
    <xdr:ext cx="52895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537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81915</xdr:rowOff>
    </xdr:from>
    <xdr:to>
      <xdr:col>67</xdr:col>
      <xdr:colOff>101600</xdr:colOff>
      <xdr:row>58</xdr:row>
      <xdr:rowOff>12065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29210</xdr:rowOff>
    </xdr:from>
    <xdr:ext cx="528955"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630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12065</xdr:rowOff>
    </xdr:from>
    <xdr:to>
      <xdr:col>85</xdr:col>
      <xdr:colOff>177800</xdr:colOff>
      <xdr:row>58</xdr:row>
      <xdr:rowOff>113665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98425</xdr:rowOff>
    </xdr:from>
    <xdr:ext cx="534670" cy="25336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710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26035</xdr:rowOff>
    </xdr:from>
    <xdr:to>
      <xdr:col>81</xdr:col>
      <xdr:colOff>101600</xdr:colOff>
      <xdr:row>58</xdr:row>
      <xdr:rowOff>127635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118745</xdr:rowOff>
    </xdr:from>
    <xdr:ext cx="52895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3965" y="10062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53975</xdr:rowOff>
    </xdr:from>
    <xdr:to>
      <xdr:col>76</xdr:col>
      <xdr:colOff>165100</xdr:colOff>
      <xdr:row>57</xdr:row>
      <xdr:rowOff>155575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146685</xdr:rowOff>
    </xdr:from>
    <xdr:ext cx="528955" cy="25336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4965" y="9919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5080</xdr:rowOff>
    </xdr:from>
    <xdr:to>
      <xdr:col>72</xdr:col>
      <xdr:colOff>38100</xdr:colOff>
      <xdr:row>58</xdr:row>
      <xdr:rowOff>106680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97790</xdr:rowOff>
    </xdr:from>
    <xdr:ext cx="528955" cy="25336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5965" y="10041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106045</xdr:rowOff>
    </xdr:from>
    <xdr:to>
      <xdr:col>67</xdr:col>
      <xdr:colOff>101600</xdr:colOff>
      <xdr:row>59</xdr:row>
      <xdr:rowOff>36195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27305</xdr:rowOff>
    </xdr:from>
    <xdr:ext cx="52895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6965" y="10142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336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336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336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336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100965</xdr:rowOff>
    </xdr:from>
    <xdr:to>
      <xdr:col>85</xdr:col>
      <xdr:colOff>126365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336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47625</xdr:rowOff>
    </xdr:from>
    <xdr:ext cx="534670"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dr:col>85</xdr:col>
      <xdr:colOff>38100</xdr:colOff>
      <xdr:row>71</xdr:row>
      <xdr:rowOff>100965</xdr:rowOff>
    </xdr:from>
    <xdr:to>
      <xdr:col>86</xdr:col>
      <xdr:colOff>25400</xdr:colOff>
      <xdr:row>71</xdr:row>
      <xdr:rowOff>100965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93980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9563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123825</xdr:rowOff>
    </xdr:from>
    <xdr:ext cx="469900" cy="25336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02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100965</xdr:rowOff>
    </xdr:from>
    <xdr:to>
      <xdr:col>85</xdr:col>
      <xdr:colOff>177800</xdr:colOff>
      <xdr:row>78</xdr:row>
      <xdr:rowOff>31115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120650</xdr:rowOff>
    </xdr:from>
    <xdr:to>
      <xdr:col>81</xdr:col>
      <xdr:colOff>50800</xdr:colOff>
      <xdr:row>77</xdr:row>
      <xdr:rowOff>93980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807950"/>
          <a:ext cx="88900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74930</xdr:rowOff>
    </xdr:from>
    <xdr:to>
      <xdr:col>81</xdr:col>
      <xdr:colOff>101600</xdr:colOff>
      <xdr:row>78</xdr:row>
      <xdr:rowOff>4445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167005</xdr:rowOff>
    </xdr:from>
    <xdr:ext cx="464185" cy="25336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3686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64135</xdr:rowOff>
    </xdr:from>
    <xdr:to>
      <xdr:col>76</xdr:col>
      <xdr:colOff>114300</xdr:colOff>
      <xdr:row>74</xdr:row>
      <xdr:rowOff>120650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7514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140335</xdr:rowOff>
    </xdr:from>
    <xdr:to>
      <xdr:col>76</xdr:col>
      <xdr:colOff>165100</xdr:colOff>
      <xdr:row>75</xdr:row>
      <xdr:rowOff>70485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61595</xdr:rowOff>
    </xdr:from>
    <xdr:ext cx="52895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4965" y="129203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64135</xdr:rowOff>
    </xdr:from>
    <xdr:to>
      <xdr:col>71</xdr:col>
      <xdr:colOff>177800</xdr:colOff>
      <xdr:row>75</xdr:row>
      <xdr:rowOff>94615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75143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67310</xdr:rowOff>
    </xdr:from>
    <xdr:to>
      <xdr:col>72</xdr:col>
      <xdr:colOff>38100</xdr:colOff>
      <xdr:row>76</xdr:row>
      <xdr:rowOff>168910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160020</xdr:rowOff>
    </xdr:from>
    <xdr:ext cx="46418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350" y="13190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151130</xdr:rowOff>
    </xdr:from>
    <xdr:to>
      <xdr:col>67</xdr:col>
      <xdr:colOff>101600</xdr:colOff>
      <xdr:row>77</xdr:row>
      <xdr:rowOff>81280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72390</xdr:rowOff>
    </xdr:from>
    <xdr:ext cx="46418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32740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43180</xdr:rowOff>
    </xdr:from>
    <xdr:to>
      <xdr:col>81</xdr:col>
      <xdr:colOff>101600</xdr:colOff>
      <xdr:row>77</xdr:row>
      <xdr:rowOff>144780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161290</xdr:rowOff>
    </xdr:from>
    <xdr:ext cx="46418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350" y="130200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69215</xdr:rowOff>
    </xdr:from>
    <xdr:to>
      <xdr:col>76</xdr:col>
      <xdr:colOff>165100</xdr:colOff>
      <xdr:row>74</xdr:row>
      <xdr:rowOff>170815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7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15875</xdr:rowOff>
    </xdr:from>
    <xdr:ext cx="52895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4965" y="125317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13335</xdr:rowOff>
    </xdr:from>
    <xdr:to>
      <xdr:col>72</xdr:col>
      <xdr:colOff>38100</xdr:colOff>
      <xdr:row>74</xdr:row>
      <xdr:rowOff>114935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132080</xdr:rowOff>
    </xdr:from>
    <xdr:ext cx="528955" cy="25336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5965" y="124764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43815</xdr:rowOff>
    </xdr:from>
    <xdr:to>
      <xdr:col>67</xdr:col>
      <xdr:colOff>101600</xdr:colOff>
      <xdr:row>75</xdr:row>
      <xdr:rowOff>145415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161925</xdr:rowOff>
    </xdr:from>
    <xdr:ext cx="52895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6965" y="126777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161925</xdr:rowOff>
    </xdr:from>
    <xdr:to>
      <xdr:col>85</xdr:col>
      <xdr:colOff>126365</xdr:colOff>
      <xdr:row>98</xdr:row>
      <xdr:rowOff>61595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65405</xdr:rowOff>
    </xdr:from>
    <xdr:ext cx="534670" cy="25336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5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61595</xdr:rowOff>
    </xdr:from>
    <xdr:to>
      <xdr:col>86</xdr:col>
      <xdr:colOff>25400</xdr:colOff>
      <xdr:row>98</xdr:row>
      <xdr:rowOff>61595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109220</xdr:rowOff>
    </xdr:from>
    <xdr:ext cx="598805" cy="25336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82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dr:col>85</xdr:col>
      <xdr:colOff>38100</xdr:colOff>
      <xdr:row>90</xdr:row>
      <xdr:rowOff>161925</xdr:rowOff>
    </xdr:from>
    <xdr:to>
      <xdr:col>86</xdr:col>
      <xdr:colOff>25400</xdr:colOff>
      <xdr:row>90</xdr:row>
      <xdr:rowOff>161925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38735</xdr:rowOff>
    </xdr:from>
    <xdr:to>
      <xdr:col>85</xdr:col>
      <xdr:colOff>127000</xdr:colOff>
      <xdr:row>94</xdr:row>
      <xdr:rowOff>38735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550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115570</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1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137160</xdr:rowOff>
    </xdr:from>
    <xdr:to>
      <xdr:col>85</xdr:col>
      <xdr:colOff>177800</xdr:colOff>
      <xdr:row>95</xdr:row>
      <xdr:rowOff>67310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38735</xdr:rowOff>
    </xdr:from>
    <xdr:to>
      <xdr:col>81</xdr:col>
      <xdr:colOff>50800</xdr:colOff>
      <xdr:row>94</xdr:row>
      <xdr:rowOff>48260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55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143510</xdr:rowOff>
    </xdr:from>
    <xdr:to>
      <xdr:col>81</xdr:col>
      <xdr:colOff>101600</xdr:colOff>
      <xdr:row>95</xdr:row>
      <xdr:rowOff>73025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64135</xdr:rowOff>
    </xdr:from>
    <xdr:ext cx="528955" cy="25336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351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48260</xdr:rowOff>
    </xdr:from>
    <xdr:to>
      <xdr:col>76</xdr:col>
      <xdr:colOff>114300</xdr:colOff>
      <xdr:row>94</xdr:row>
      <xdr:rowOff>107950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1645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83820</xdr:rowOff>
    </xdr:from>
    <xdr:to>
      <xdr:col>76</xdr:col>
      <xdr:colOff>165100</xdr:colOff>
      <xdr:row>95</xdr:row>
      <xdr:rowOff>13970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5080</xdr:rowOff>
    </xdr:from>
    <xdr:ext cx="52895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292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77470</xdr:rowOff>
    </xdr:from>
    <xdr:to>
      <xdr:col>71</xdr:col>
      <xdr:colOff>177800</xdr:colOff>
      <xdr:row>94</xdr:row>
      <xdr:rowOff>107950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1937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76200</xdr:rowOff>
    </xdr:from>
    <xdr:to>
      <xdr:col>72</xdr:col>
      <xdr:colOff>38100</xdr:colOff>
      <xdr:row>95</xdr:row>
      <xdr:rowOff>6350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19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168910</xdr:rowOff>
    </xdr:from>
    <xdr:ext cx="528955" cy="25336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2852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72390</xdr:rowOff>
    </xdr:from>
    <xdr:to>
      <xdr:col>67</xdr:col>
      <xdr:colOff>101600</xdr:colOff>
      <xdr:row>95</xdr:row>
      <xdr:rowOff>2540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165100</xdr:rowOff>
    </xdr:from>
    <xdr:ext cx="52895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281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159385</xdr:rowOff>
    </xdr:from>
    <xdr:to>
      <xdr:col>85</xdr:col>
      <xdr:colOff>177800</xdr:colOff>
      <xdr:row>94</xdr:row>
      <xdr:rowOff>89535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10795</xdr:rowOff>
    </xdr:from>
    <xdr:ext cx="534670" cy="2584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55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159385</xdr:rowOff>
    </xdr:from>
    <xdr:to>
      <xdr:col>81</xdr:col>
      <xdr:colOff>101600</xdr:colOff>
      <xdr:row>94</xdr:row>
      <xdr:rowOff>89535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106045</xdr:rowOff>
    </xdr:from>
    <xdr:ext cx="52895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58794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168910</xdr:rowOff>
    </xdr:from>
    <xdr:to>
      <xdr:col>76</xdr:col>
      <xdr:colOff>165100</xdr:colOff>
      <xdr:row>94</xdr:row>
      <xdr:rowOff>99060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115570</xdr:rowOff>
    </xdr:from>
    <xdr:ext cx="52895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5888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57150</xdr:rowOff>
    </xdr:from>
    <xdr:to>
      <xdr:col>72</xdr:col>
      <xdr:colOff>38100</xdr:colOff>
      <xdr:row>94</xdr:row>
      <xdr:rowOff>158750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3810</xdr:rowOff>
    </xdr:from>
    <xdr:ext cx="52895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5948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26670</xdr:rowOff>
    </xdr:from>
    <xdr:to>
      <xdr:col>67</xdr:col>
      <xdr:colOff>101600</xdr:colOff>
      <xdr:row>94</xdr:row>
      <xdr:rowOff>128270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144780</xdr:rowOff>
    </xdr:from>
    <xdr:ext cx="528955" cy="25336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59181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64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645" cy="25336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64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64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645" cy="25336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336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82550</xdr:rowOff>
    </xdr:from>
    <xdr:ext cx="469900" cy="259080"/>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313690" cy="259080"/>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95250</xdr:rowOff>
    </xdr:from>
    <xdr:ext cx="31369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92710</xdr:rowOff>
    </xdr:from>
    <xdr:ext cx="31369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455"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139065</xdr:rowOff>
    </xdr:from>
    <xdr:to>
      <xdr:col>102</xdr:col>
      <xdr:colOff>165100</xdr:colOff>
      <xdr:row>39</xdr:row>
      <xdr:rowOff>69215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86360</xdr:rowOff>
    </xdr:from>
    <xdr:ext cx="313690" cy="25336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455" y="64300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126365</xdr:rowOff>
    </xdr:from>
    <xdr:to>
      <xdr:col>98</xdr:col>
      <xdr:colOff>38100</xdr:colOff>
      <xdr:row>39</xdr:row>
      <xdr:rowOff>56515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73025</xdr:rowOff>
    </xdr:from>
    <xdr:ext cx="37846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7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109220</xdr:rowOff>
    </xdr:from>
    <xdr:ext cx="249555" cy="25336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840" cy="25336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solidFill>
                <a:sysClr val="windowText" lastClr="000000"/>
              </a:solidFill>
            </a:rPr>
            <a:t>総務費は、住民一人当たり100,980円となっており、類似団体内平均と比べて一人当たりのコストは高い状況となっている。また、昨年度よりも大幅に増加した主な要因は、選挙施行経費やマイナンバーカードの申請受付等に係る経費を含む戸籍住民基本台帳費の増加によるものである。</a:t>
          </a:r>
        </a:p>
        <a:p>
          <a:r>
            <a:rPr lang="ja-JP" altLang="en-US" sz="800">
              <a:solidFill>
                <a:sysClr val="windowText" lastClr="000000"/>
              </a:solidFill>
            </a:rPr>
            <a:t>民生費は、住民一人当たり142,572円となっており、類似団体内平均と比べて一人当たりのコストは大幅に低くなっている。また、昨年度よりも減少した主な要因は、コロナにより影響を受けた子育て世帯や家計急変世帯を支援するための特別支援事業などの支出が減少したことによるものである。</a:t>
          </a:r>
        </a:p>
        <a:p>
          <a:r>
            <a:rPr lang="ja-JP" altLang="en-US" sz="800">
              <a:solidFill>
                <a:sysClr val="windowText" lastClr="000000"/>
              </a:solidFill>
            </a:rPr>
            <a:t>衛生費は、住民一人当たり76,779円となっており、類似団体内平均と比べて一人当たりのコストは高い状況となっている。これは、例年同様にごみ処理業務の単独運営を行っていることが主な要因と考えられる。</a:t>
          </a:r>
        </a:p>
        <a:p>
          <a:r>
            <a:rPr lang="ja-JP" altLang="en-US" sz="800">
              <a:solidFill>
                <a:sysClr val="windowText" lastClr="000000"/>
              </a:solidFill>
            </a:rPr>
            <a:t>商工費は、住民一人当たり11,409円となっており、類似団体内平均と比べて一人当たりのコストは低い状況となっている。また、昨年度よりも増加した主な要因は、新型コロナにより低迷した地元経済活性化のための商店街等応援事業、中小・小規模事業者等支援事業の増額によるものである。</a:t>
          </a:r>
        </a:p>
        <a:p>
          <a:r>
            <a:rPr lang="ja-JP" altLang="en-US" sz="800">
              <a:solidFill>
                <a:sysClr val="windowText" lastClr="000000"/>
              </a:solidFill>
            </a:rPr>
            <a:t>土木費は、住民一人当たり73,473円となっており、類似団体内平均と比べて一人当たりのコストは高い状況となっている。また、昨年度よりも増加した主な要因は、四方津駅周辺バリアフリー化事業や自然の里関連事業の増額によるものである。</a:t>
          </a:r>
        </a:p>
        <a:p>
          <a:r>
            <a:rPr lang="ja-JP" altLang="en-US" sz="800">
              <a:solidFill>
                <a:sysClr val="windowText" lastClr="000000"/>
              </a:solidFill>
            </a:rPr>
            <a:t>消防費は、住民一人当たり26,843円となっており、類似団体内平均と比べて一人当たりのコストは高い状況となっている。また、昨年度よりも減少した主な要因は、山梨県東部消防指令センター負担金の減少などによるものである。</a:t>
          </a:r>
        </a:p>
        <a:p>
          <a:r>
            <a:rPr lang="ja-JP" altLang="en-US" sz="800">
              <a:solidFill>
                <a:sysClr val="windowText" lastClr="000000"/>
              </a:solidFill>
            </a:rPr>
            <a:t>教育費</a:t>
          </a:r>
          <a:r>
            <a:rPr lang="ja-JP" altLang="en-US" sz="800"/>
            <a:t>は、住民一人当たり42,037円となっており、類似団体内平均と比べて一人当たりのコストは低い状況となっている。また、昨年度よりも増加した主な要因は、学校給食費管理運営事業費の皆増によるものである。</a:t>
          </a:r>
          <a:endParaRPr kumimoji="1" lang="ja-JP" altLang="en-US" sz="8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a:t>
          </a:r>
          <a:r>
            <a:rPr kumimoji="1" lang="ja-JP" altLang="en-US" sz="1000">
              <a:latin typeface="ＭＳ ゴシック"/>
              <a:ea typeface="ＭＳ ゴシック"/>
            </a:rPr>
            <a:t>例年同様に限られた厳しい財政事情の中で事業を実施しているが、一般財源の節減を図るため、補助事業や交付税措置に有利な地方債を積極的に活用している。財政調整基金については、中長期的な見通しのもとに、決算余剰金を中心に積み立てを行うとともに、他の特定目的基金とのバランスをとりながら必要最小限の取り崩しに努めている。</a:t>
          </a:r>
        </a:p>
        <a:p>
          <a:r>
            <a:rPr kumimoji="1" lang="ja-JP" altLang="en-US" sz="1000">
              <a:latin typeface="ＭＳ ゴシック"/>
              <a:ea typeface="ＭＳ ゴシック"/>
            </a:rPr>
            <a:t>　令和４年度決算における実質単年度収支は、令和２年度に発生したゴミ処理施設火災の賠償金、令和３年度の繰越金を財政調整基金に積み立てたことにより、黒字となった。</a:t>
          </a:r>
        </a:p>
        <a:p>
          <a:r>
            <a:rPr kumimoji="1" lang="ja-JP" altLang="en-US" sz="1000">
              <a:latin typeface="ＭＳ ゴシック"/>
              <a:ea typeface="ＭＳ ゴシック"/>
            </a:rPr>
            <a:t>　今後についても、これまでと同様に一般財源を節減することを目的に、補助事業や交付税措置に有利な地方債を積極的に活用するなど特定財源の確保に努める。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各会計において、実質収支がプラス、または剰余金があるため、例年黒字となっている。
　標準財政規模については、前年度と比較して、標準税収入額等は増加したが、普通交付税交付額及び臨時財政対策債発行可能額が減少しているため、全体としては減少となっている。
実質収支及び剰余金
</a:t>
          </a:r>
          <a:r>
            <a:rPr kumimoji="1" lang="ja-JP" altLang="en-US" sz="1350">
              <a:solidFill>
                <a:schemeClr val="tx1"/>
              </a:solidFill>
              <a:latin typeface="ＭＳ ゴシック"/>
              <a:ea typeface="ＭＳ ゴシック"/>
            </a:rPr>
            <a:t>・一般会計：549,305千円　（前年度比：△88,688千円）
・病院事業会計：229,836</a:t>
          </a:r>
          <a:r>
            <a:rPr kumimoji="1" lang="ja-JP" altLang="en-US" sz="1350">
              <a:solidFill>
                <a:sysClr val="windowText" lastClr="000000"/>
              </a:solidFill>
              <a:latin typeface="ＭＳ ゴシック"/>
              <a:ea typeface="ＭＳ ゴシック"/>
            </a:rPr>
            <a:t>千円　（前年度比：△25,664千円）</a:t>
          </a:r>
        </a:p>
        <a:p>
          <a:r>
            <a:rPr kumimoji="1" lang="ja-JP" altLang="en-US" sz="1350">
              <a:solidFill>
                <a:schemeClr val="tx1"/>
              </a:solidFill>
              <a:latin typeface="ＭＳ ゴシック"/>
              <a:ea typeface="ＭＳ ゴシック"/>
            </a:rPr>
            <a:t>・国民健康保険特別会計：33,926千円　（前年度比：△11,229千円）</a:t>
          </a:r>
        </a:p>
        <a:p>
          <a:r>
            <a:rPr kumimoji="1" lang="ja-JP" altLang="en-US" sz="1350">
              <a:solidFill>
                <a:schemeClr val="tx1"/>
              </a:solidFill>
              <a:latin typeface="ＭＳ ゴシック"/>
              <a:ea typeface="ＭＳ ゴシック"/>
            </a:rPr>
            <a:t>・後期高齢者医療特別会計：897千円　（前年度比：96千円）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・介護保険特別会計：74,097千円　（前年度比：11,581千円）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・介護サービス事業特別会計：6,915千円　（前年度比：1,124千円）
・簡易水道事業特別会計：2,379千円　（前年度比：△539千円）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・公共下水道事業特別会計：351千円　（前年度比：79千円）
・その他（教育奨励資金特別会計）：0千円　（前年度比：0千円）
標準財政規模：　　7,543,664千円　（前年度比：△202,665千円）</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本年度の実質公債費比率は、前年度と比較して0.9ポイント悪化している。</a:t>
          </a:r>
        </a:p>
        <a:p>
          <a:r>
            <a:rPr kumimoji="1" lang="ja-JP" altLang="en-US" sz="1100">
              <a:latin typeface="ＭＳ ゴシック"/>
              <a:ea typeface="ＭＳ ゴシック"/>
            </a:rPr>
            <a:t>　</a:t>
          </a:r>
          <a:r>
            <a:rPr kumimoji="1" lang="ja-JP" altLang="en-US" sz="1100">
              <a:solidFill>
                <a:sysClr val="windowText" lastClr="000000"/>
              </a:solidFill>
              <a:latin typeface="ＭＳ Ｐゴシック"/>
              <a:ea typeface="ＭＳ Ｐゴシック"/>
            </a:rPr>
            <a:t>分子を構成する公債費等は、合併特例債等の元利償還金の減少（前年度比△２３</a:t>
          </a:r>
          <a:r>
            <a:rPr kumimoji="1" lang="ja-JP" altLang="en-US" sz="1100">
              <a:latin typeface="ＭＳ ゴシック"/>
              <a:ea typeface="ＭＳ ゴシック"/>
            </a:rPr>
            <a:t>百万円</a:t>
          </a:r>
          <a:r>
            <a:rPr kumimoji="1" lang="ja-JP" altLang="en-US" sz="1100">
              <a:solidFill>
                <a:sysClr val="windowText" lastClr="000000"/>
              </a:solidFill>
              <a:latin typeface="ＭＳ Ｐゴシック"/>
              <a:ea typeface="ＭＳ Ｐゴシック"/>
            </a:rPr>
            <a:t>）や病院事業会計の準元利償還金の減少（前年度比△５５</a:t>
          </a:r>
          <a:r>
            <a:rPr kumimoji="1" lang="ja-JP" altLang="en-US" sz="1100">
              <a:latin typeface="ＭＳ ゴシック"/>
              <a:ea typeface="ＭＳ ゴシック"/>
            </a:rPr>
            <a:t>百万円</a:t>
          </a:r>
          <a:r>
            <a:rPr kumimoji="1" lang="ja-JP" altLang="en-US" sz="1100">
              <a:solidFill>
                <a:sysClr val="windowText" lastClr="000000"/>
              </a:solidFill>
              <a:latin typeface="ＭＳ Ｐゴシック"/>
              <a:ea typeface="ＭＳ Ｐゴシック"/>
            </a:rPr>
            <a:t>）があったものの、東部地域水道企業団による生活基盤施設耐震化等交付金事業の令和3年度からの事業の繰り越し分が令和4年度に行われたことに伴う負担金の大幅な増加（前年度比+１３２</a:t>
          </a:r>
          <a:r>
            <a:rPr kumimoji="1" lang="ja-JP" altLang="en-US" sz="1100">
              <a:latin typeface="ＭＳ ゴシック"/>
              <a:ea typeface="ＭＳ ゴシック"/>
            </a:rPr>
            <a:t>百万円</a:t>
          </a:r>
          <a:r>
            <a:rPr kumimoji="1" lang="ja-JP" altLang="en-US" sz="1100">
              <a:solidFill>
                <a:sysClr val="windowText" lastClr="000000"/>
              </a:solidFill>
              <a:latin typeface="ＭＳ Ｐゴシック"/>
              <a:ea typeface="ＭＳ Ｐゴシック"/>
            </a:rPr>
            <a:t>）などにより、前年度よりも５４</a:t>
          </a:r>
          <a:r>
            <a:rPr kumimoji="1" lang="ja-JP" altLang="en-US" sz="1100">
              <a:latin typeface="ＭＳ ゴシック"/>
              <a:ea typeface="ＭＳ ゴシック"/>
            </a:rPr>
            <a:t>百万</a:t>
          </a:r>
          <a:r>
            <a:rPr kumimoji="1" lang="ja-JP" altLang="en-US" sz="1100">
              <a:solidFill>
                <a:sysClr val="windowText" lastClr="000000"/>
              </a:solidFill>
              <a:latin typeface="ＭＳ Ｐゴシック"/>
              <a:ea typeface="ＭＳ Ｐゴシック"/>
            </a:rPr>
            <a:t>円増加したうえ、普通交付税算入額が１９</a:t>
          </a:r>
          <a:r>
            <a:rPr kumimoji="1" lang="ja-JP" altLang="en-US" sz="1100">
              <a:latin typeface="ＭＳ ゴシック"/>
              <a:ea typeface="ＭＳ ゴシック"/>
            </a:rPr>
            <a:t>百万円</a:t>
          </a:r>
          <a:r>
            <a:rPr kumimoji="1" lang="ja-JP" altLang="en-US" sz="1100">
              <a:solidFill>
                <a:sysClr val="windowText" lastClr="000000"/>
              </a:solidFill>
              <a:latin typeface="ＭＳ Ｐゴシック"/>
              <a:ea typeface="ＭＳ Ｐゴシック"/>
            </a:rPr>
            <a:t>減少したことなどにより、分子全体では７５</a:t>
          </a:r>
          <a:r>
            <a:rPr kumimoji="1" lang="ja-JP" altLang="en-US" sz="1100">
              <a:latin typeface="ＭＳ ゴシック"/>
              <a:ea typeface="ＭＳ ゴシック"/>
            </a:rPr>
            <a:t>百万円</a:t>
          </a:r>
          <a:r>
            <a:rPr kumimoji="1" lang="ja-JP" altLang="en-US" sz="1100">
              <a:solidFill>
                <a:sysClr val="windowText" lastClr="000000"/>
              </a:solidFill>
              <a:latin typeface="ＭＳ Ｐゴシック"/>
              <a:ea typeface="ＭＳ Ｐゴシック"/>
            </a:rPr>
            <a:t>増加した。</a:t>
          </a:r>
          <a:endParaRPr kumimoji="1" lang="ja-JP" altLang="en-US" sz="1100">
            <a:latin typeface="ＭＳ ゴシック"/>
            <a:ea typeface="ＭＳ ゴシック"/>
          </a:endParaRPr>
        </a:p>
        <a:p>
          <a:r>
            <a:rPr kumimoji="1" lang="ja-JP" altLang="en-US" sz="1100">
              <a:latin typeface="ＭＳ ゴシック"/>
              <a:ea typeface="ＭＳ ゴシック"/>
            </a:rPr>
            <a:t>　令和５年度以降は、防災・減災、国土強靱化のための５カ年加速化対策により、発行期限が令和７年度まで延長された、緊急防災・減災事業債や緊急自然災害防止対策事業債などの、交付税措置の優遇された地方債の集中的な発行も予想されることから、微増していくものと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過去に満期一括償還地方債の借入を行っていないため、その償還の財源としては減債基金を活用していない。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本年度の将来負担比率は、分子が８８０百万円減少したことにより、前年度と比較して12.9ポイント改善している。</a:t>
          </a:r>
        </a:p>
        <a:p>
          <a:r>
            <a:rPr kumimoji="1" lang="ja-JP" altLang="en-US" sz="1100">
              <a:latin typeface="ＭＳ ゴシック"/>
              <a:ea typeface="ＭＳ ゴシック"/>
            </a:rPr>
            <a:t>　</a:t>
          </a:r>
          <a:r>
            <a:rPr kumimoji="1" lang="ja-JP" altLang="en-US" sz="1100">
              <a:latin typeface="ＭＳ Ｐゴシック"/>
              <a:ea typeface="ＭＳ Ｐゴシック"/>
            </a:rPr>
            <a:t>分子は、充当可能財源等の基準財政需要額算入見込額が前年度に比べて６４８百万円減少したが、充当可能基金が前年度に比べて９３９百万円増加したこと等により、充当可能財源等全体としては前年度に比べて２８５百万円増加した。また合併特例事業債（前年度比△３６９百万円）や緊急防災・減災事業債（前年度比△１４１百万円）などの地方債残高が減少したことなどにより、将来負担額全体が前年度に比べて５９４百万円減少している</a:t>
          </a:r>
          <a:r>
            <a:rPr kumimoji="1" lang="ja-JP" altLang="en-US" sz="1100">
              <a:latin typeface="ＭＳ ゴシック"/>
              <a:ea typeface="ＭＳ ゴシック"/>
            </a:rPr>
            <a:t>。</a:t>
          </a:r>
        </a:p>
        <a:p>
          <a:r>
            <a:rPr kumimoji="1" lang="ja-JP" altLang="en-US" sz="1100">
              <a:latin typeface="ＭＳ ゴシック"/>
              <a:ea typeface="ＭＳ ゴシック"/>
            </a:rPr>
            <a:t>　今後については、地方債残高に伴い比率の減少が見込まれるが、将来の負担を軽減できるよう、交付税措置を加味した適正な借入を行うなど継続して財政の健全化に努める。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旧保育所２箇所の解体工事に係る経費の支出を補塡するため、公共施設整備基金約29百万円の取り崩しを行ったが、他方で、財政調整基金において令和２年度発生のゴミ処理施設火災賠償金約462百万円の積み立てなどを行ったため、基金全体としては852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寄附金が増加傾向にあり、今後も残高が増加していくものとみられる。「公共施設整備基金」については、今年度例年より多く取り崩すこととなったが、今後も老朽化が進むとみられる道路・橋りょうなどのインフラ資産の更新費用、市庁舎文化ホールの大規模修繕のために取り崩しを行っていくため、基金全体としては横ばいで推移していくものとみ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今年度臨時的な多額の積立てを行ったが、中長期的な見通しのもとに、決算余剰金を中心に積み立てを行うとともに、他の特定目的基金とのバランスをとりながら必要最小限の取り崩し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ふるさとまちづくり基金：まちづくりを支援する人々による寄附金を財源として、寄附者の社会的投資を具体化することにより、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多様な人々の参加による個性豊かなふるさとづくりに資することを目的とする。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公共施設整備基金：新田水防会館移転に伴う補償金など約17百万円を積み立てたが、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旧保育所２箇所の解体工事などのため約34百万円の取り崩しを行ったことにより残高が減少した。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地域福祉基金：敬老会運営事業に係る財源として約4百万円、各種福祉事業に係る財源として約1百万円を取崩したことに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より残高は減少している。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ふるさとまちづくり基金：商店街街頭LED化補助金のため2百万円、市役所敷地内広場整備工事のため約23百万円取り崩したが、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ふるさと納税寄付金を約76百万円積み立てたため、残高は増加した。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公共施設整備基金：老朽化等に係る公共施設の整備、維持及び更新に係る財源として今後は減少していく見込みである。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地域福祉基金：住民が主体となって行う福祉活動の活発化を図るため、引続き敬老会運営事業等の財源として減少していく見込みである。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ふるさとまちづくり基金：充当する事業は毎年あるが、年々ふるさと納税寄付金額は増加しており、それに伴い残高は増加していく見込みである。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令和２年度発生のゴミ処理施設火災賠償金約462百万円の積み立て等行ったため、財政調整基金残高は大幅に増加した。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厳しい財政状況の中、剰余金を積立てることが以前よりも困難になり、基金残高は減少傾向となっていくことが見込まれるが、健全な財政運営を実施していくことで、一定額の確保に努める。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地方債の償還のため約10百万円を取り崩したため、減少している。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「臨時財政対策債償還基金費」のための積立てを予定していることにより、今後は増加していく見込みである。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ゴシック"/>
              <a:ea typeface="ＭＳ ゴシック"/>
            </a:rPr>
            <a:t>　当市では、平成２７年度に策定、令和３年度に改訂した公共施設等総合管理計画において、今後４０年間で建物施設の総延床面積を３２％削減することを目標としている。</a:t>
          </a:r>
        </a:p>
        <a:p>
          <a:r>
            <a:rPr lang="ja-JP" altLang="en-US" sz="1100">
              <a:latin typeface="ＭＳ ゴシック"/>
              <a:ea typeface="ＭＳ ゴシック"/>
            </a:rPr>
            <a:t>　有形固定資産減価償却率については、緩やかな上昇傾向にあり、類似団体内と同等の水準で推移している状況である。</a:t>
          </a:r>
        </a:p>
        <a:p>
          <a:r>
            <a:rPr lang="ja-JP" altLang="en-US" sz="1100">
              <a:latin typeface="ＭＳ ゴシック"/>
              <a:ea typeface="ＭＳ ゴシック"/>
            </a:rPr>
            <a:t>　今後は、それぞれの公共施設等に係る個別施設計画の策定を推進し、当該計画に基づいた施設の適正な維持管理に努める。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102870</xdr:rowOff>
    </xdr:from>
    <xdr:to>
      <xdr:col>23</xdr:col>
      <xdr:colOff>85090</xdr:colOff>
      <xdr:row>34</xdr:row>
      <xdr:rowOff>110490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33209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114300</xdr:rowOff>
    </xdr:from>
    <xdr:ext cx="404495" cy="259080"/>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715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110490</xdr:rowOff>
    </xdr:from>
    <xdr:to>
      <xdr:col>23</xdr:col>
      <xdr:colOff>174625</xdr:colOff>
      <xdr:row>34</xdr:row>
      <xdr:rowOff>110490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49530</xdr:rowOff>
    </xdr:from>
    <xdr:ext cx="404495" cy="259080"/>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107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102870</xdr:rowOff>
    </xdr:from>
    <xdr:to>
      <xdr:col>23</xdr:col>
      <xdr:colOff>174625</xdr:colOff>
      <xdr:row>26</xdr:row>
      <xdr:rowOff>102870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33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95885</xdr:rowOff>
    </xdr:from>
    <xdr:ext cx="404495" cy="259080"/>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58394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73025</xdr:rowOff>
    </xdr:from>
    <xdr:to>
      <xdr:col>23</xdr:col>
      <xdr:colOff>136525</xdr:colOff>
      <xdr:row>31</xdr:row>
      <xdr:rowOff>3175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11430</xdr:rowOff>
    </xdr:from>
    <xdr:to>
      <xdr:col>19</xdr:col>
      <xdr:colOff>187325</xdr:colOff>
      <xdr:row>30</xdr:row>
      <xdr:rowOff>113030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163830</xdr:rowOff>
    </xdr:from>
    <xdr:to>
      <xdr:col>15</xdr:col>
      <xdr:colOff>187325</xdr:colOff>
      <xdr:row>30</xdr:row>
      <xdr:rowOff>93980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590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127000</xdr:rowOff>
    </xdr:from>
    <xdr:to>
      <xdr:col>11</xdr:col>
      <xdr:colOff>187325</xdr:colOff>
      <xdr:row>30</xdr:row>
      <xdr:rowOff>57150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105410</xdr:rowOff>
    </xdr:from>
    <xdr:to>
      <xdr:col>7</xdr:col>
      <xdr:colOff>187325</xdr:colOff>
      <xdr:row>30</xdr:row>
      <xdr:rowOff>35560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132080</xdr:rowOff>
    </xdr:from>
    <xdr:ext cx="404495" cy="258445"/>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6047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94615</xdr:rowOff>
    </xdr:from>
    <xdr:to>
      <xdr:col>19</xdr:col>
      <xdr:colOff>187325</xdr:colOff>
      <xdr:row>31</xdr:row>
      <xdr:rowOff>24765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145415</xdr:rowOff>
    </xdr:from>
    <xdr:to>
      <xdr:col>23</xdr:col>
      <xdr:colOff>85725</xdr:colOff>
      <xdr:row>31</xdr:row>
      <xdr:rowOff>32385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6060440"/>
          <a:ext cx="711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74930</xdr:rowOff>
    </xdr:from>
    <xdr:to>
      <xdr:col>19</xdr:col>
      <xdr:colOff>136525</xdr:colOff>
      <xdr:row>30</xdr:row>
      <xdr:rowOff>145415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5989955"/>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139700</xdr:rowOff>
    </xdr:from>
    <xdr:to>
      <xdr:col>11</xdr:col>
      <xdr:colOff>187325</xdr:colOff>
      <xdr:row>30</xdr:row>
      <xdr:rowOff>69850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19050</xdr:rowOff>
    </xdr:from>
    <xdr:to>
      <xdr:col>15</xdr:col>
      <xdr:colOff>136525</xdr:colOff>
      <xdr:row>30</xdr:row>
      <xdr:rowOff>74930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527300" y="593407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80645</xdr:rowOff>
    </xdr:from>
    <xdr:to>
      <xdr:col>7</xdr:col>
      <xdr:colOff>187325</xdr:colOff>
      <xdr:row>30</xdr:row>
      <xdr:rowOff>10795</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132080</xdr:rowOff>
    </xdr:from>
    <xdr:to>
      <xdr:col>11</xdr:col>
      <xdr:colOff>136525</xdr:colOff>
      <xdr:row>30</xdr:row>
      <xdr:rowOff>19050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587565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129540</xdr:rowOff>
    </xdr:from>
    <xdr:ext cx="404495" cy="259080"/>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35" y="5701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110490</xdr:rowOff>
    </xdr:from>
    <xdr:ext cx="404495" cy="258445"/>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35" y="5682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73660</xdr:rowOff>
    </xdr:from>
    <xdr:ext cx="404495" cy="259080"/>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35" y="5645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26670</xdr:rowOff>
    </xdr:from>
    <xdr:ext cx="404495" cy="259080"/>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35" y="5941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15875</xdr:rowOff>
    </xdr:from>
    <xdr:ext cx="404495" cy="259080"/>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35" y="6102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116205</xdr:rowOff>
    </xdr:from>
    <xdr:ext cx="404495" cy="259080"/>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35" y="6031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60960</xdr:rowOff>
    </xdr:from>
    <xdr:ext cx="404495" cy="259080"/>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35" y="5975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27305</xdr:rowOff>
    </xdr:from>
    <xdr:ext cx="404495" cy="259080"/>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35" y="5599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[ 424.9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債務償還比率は、類似団体内平均よりもやや低い水準で推移している。　</a:t>
          </a:r>
        </a:p>
        <a:p>
          <a:r>
            <a:rPr lang="ja-JP" altLang="en-US">
              <a:latin typeface="ＭＳ ゴシック"/>
              <a:ea typeface="ＭＳ ゴシック"/>
            </a:rPr>
            <a:t>　今後の債務償還比率は、大型事業の完了に伴って地方債の新規借入額が減少し、当面は償還額が借入額を上回ることで将来負担額を構成する地方債残高が減少することが見込まれ、指標としても減少していくことが見込まれ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79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10210" cy="22479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16763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479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E00-000083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143510</xdr:rowOff>
    </xdr:from>
    <xdr:to>
      <xdr:col>76</xdr:col>
      <xdr:colOff>21590</xdr:colOff>
      <xdr:row>34</xdr:row>
      <xdr:rowOff>119380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14793595" y="520128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123190</xdr:rowOff>
    </xdr:from>
    <xdr:ext cx="560070" cy="258445"/>
    <xdr:sp macro="" textlink="">
      <xdr:nvSpPr>
        <xdr:cNvPr id="133" name="債務償還比率最小値テキスト">
          <a:extLst>
            <a:ext uri="{FF2B5EF4-FFF2-40B4-BE49-F238E27FC236}">
              <a16:creationId xmlns:a16="http://schemas.microsoft.com/office/drawing/2014/main" id="{00000000-0008-0000-0E00-000085000000}"/>
            </a:ext>
          </a:extLst>
        </xdr:cNvPr>
        <xdr:cNvSpPr txBox="1"/>
      </xdr:nvSpPr>
      <xdr:spPr>
        <a:xfrm>
          <a:off x="14846300" y="672401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119380</xdr:rowOff>
    </xdr:from>
    <xdr:to>
      <xdr:col>76</xdr:col>
      <xdr:colOff>111125</xdr:colOff>
      <xdr:row>34</xdr:row>
      <xdr:rowOff>119380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89535</xdr:rowOff>
    </xdr:from>
    <xdr:ext cx="469265" cy="258445"/>
    <xdr:sp macro="" textlink="">
      <xdr:nvSpPr>
        <xdr:cNvPr id="135" name="債務償還比率最大値テキスト">
          <a:extLst>
            <a:ext uri="{FF2B5EF4-FFF2-40B4-BE49-F238E27FC236}">
              <a16:creationId xmlns:a16="http://schemas.microsoft.com/office/drawing/2014/main" id="{00000000-0008-0000-0E00-000087000000}"/>
            </a:ext>
          </a:extLst>
        </xdr:cNvPr>
        <xdr:cNvSpPr txBox="1"/>
      </xdr:nvSpPr>
      <xdr:spPr>
        <a:xfrm>
          <a:off x="14846300" y="4975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143510</xdr:rowOff>
    </xdr:from>
    <xdr:to>
      <xdr:col>76</xdr:col>
      <xdr:colOff>111125</xdr:colOff>
      <xdr:row>25</xdr:row>
      <xdr:rowOff>143510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14706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148590</xdr:rowOff>
    </xdr:from>
    <xdr:ext cx="469265" cy="259080"/>
    <xdr:sp macro="" textlink="">
      <xdr:nvSpPr>
        <xdr:cNvPr id="137" name="債務償還比率平均値テキスト">
          <a:extLst>
            <a:ext uri="{FF2B5EF4-FFF2-40B4-BE49-F238E27FC236}">
              <a16:creationId xmlns:a16="http://schemas.microsoft.com/office/drawing/2014/main" id="{00000000-0008-0000-0E00-000089000000}"/>
            </a:ext>
          </a:extLst>
        </xdr:cNvPr>
        <xdr:cNvSpPr txBox="1"/>
      </xdr:nvSpPr>
      <xdr:spPr>
        <a:xfrm>
          <a:off x="14846300" y="572071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47447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121920</xdr:rowOff>
    </xdr:from>
    <xdr:to>
      <xdr:col>72</xdr:col>
      <xdr:colOff>123825</xdr:colOff>
      <xdr:row>29</xdr:row>
      <xdr:rowOff>52070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033500" y="569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5080</xdr:rowOff>
    </xdr:from>
    <xdr:to>
      <xdr:col>68</xdr:col>
      <xdr:colOff>123825</xdr:colOff>
      <xdr:row>30</xdr:row>
      <xdr:rowOff>106680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32715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83185</xdr:rowOff>
    </xdr:from>
    <xdr:to>
      <xdr:col>64</xdr:col>
      <xdr:colOff>123825</xdr:colOff>
      <xdr:row>31</xdr:row>
      <xdr:rowOff>13335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2509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50800</xdr:rowOff>
    </xdr:from>
    <xdr:to>
      <xdr:col>60</xdr:col>
      <xdr:colOff>123825</xdr:colOff>
      <xdr:row>30</xdr:row>
      <xdr:rowOff>152400</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1747500" y="596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27</xdr:row>
      <xdr:rowOff>156845</xdr:rowOff>
    </xdr:from>
    <xdr:to>
      <xdr:col>76</xdr:col>
      <xdr:colOff>73025</xdr:colOff>
      <xdr:row>28</xdr:row>
      <xdr:rowOff>86995</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47447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8255</xdr:rowOff>
    </xdr:from>
    <xdr:ext cx="469265" cy="258445"/>
    <xdr:sp macro="" textlink="">
      <xdr:nvSpPr>
        <xdr:cNvPr id="149" name="債務償還比率該当値テキスト">
          <a:extLst>
            <a:ext uri="{FF2B5EF4-FFF2-40B4-BE49-F238E27FC236}">
              <a16:creationId xmlns:a16="http://schemas.microsoft.com/office/drawing/2014/main" id="{00000000-0008-0000-0E00-000095000000}"/>
            </a:ext>
          </a:extLst>
        </xdr:cNvPr>
        <xdr:cNvSpPr txBox="1"/>
      </xdr:nvSpPr>
      <xdr:spPr>
        <a:xfrm>
          <a:off x="14846300" y="5408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1270</xdr:rowOff>
    </xdr:from>
    <xdr:to>
      <xdr:col>72</xdr:col>
      <xdr:colOff>123825</xdr:colOff>
      <xdr:row>28</xdr:row>
      <xdr:rowOff>102870</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4033500" y="55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36195</xdr:rowOff>
    </xdr:from>
    <xdr:to>
      <xdr:col>76</xdr:col>
      <xdr:colOff>22225</xdr:colOff>
      <xdr:row>28</xdr:row>
      <xdr:rowOff>52070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14084300" y="5608320"/>
          <a:ext cx="711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106045</xdr:rowOff>
    </xdr:from>
    <xdr:to>
      <xdr:col>68</xdr:col>
      <xdr:colOff>123825</xdr:colOff>
      <xdr:row>30</xdr:row>
      <xdr:rowOff>36195</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3271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52070</xdr:rowOff>
    </xdr:from>
    <xdr:to>
      <xdr:col>72</xdr:col>
      <xdr:colOff>73025</xdr:colOff>
      <xdr:row>29</xdr:row>
      <xdr:rowOff>156845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3322300" y="5624195"/>
          <a:ext cx="762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55245</xdr:rowOff>
    </xdr:from>
    <xdr:to>
      <xdr:col>64</xdr:col>
      <xdr:colOff>123825</xdr:colOff>
      <xdr:row>30</xdr:row>
      <xdr:rowOff>156845</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2509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156845</xdr:rowOff>
    </xdr:from>
    <xdr:to>
      <xdr:col>68</xdr:col>
      <xdr:colOff>73025</xdr:colOff>
      <xdr:row>30</xdr:row>
      <xdr:rowOff>106045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12560300" y="5900420"/>
          <a:ext cx="762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8890</xdr:rowOff>
    </xdr:from>
    <xdr:to>
      <xdr:col>60</xdr:col>
      <xdr:colOff>123825</xdr:colOff>
      <xdr:row>30</xdr:row>
      <xdr:rowOff>110490</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17475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59690</xdr:rowOff>
    </xdr:from>
    <xdr:to>
      <xdr:col>64</xdr:col>
      <xdr:colOff>73025</xdr:colOff>
      <xdr:row>30</xdr:row>
      <xdr:rowOff>106045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11798300" y="597471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43180</xdr:rowOff>
    </xdr:from>
    <xdr:ext cx="469265" cy="258445"/>
    <xdr:sp macro="" textlink="">
      <xdr:nvSpPr>
        <xdr:cNvPr id="158" name="n_1aveValue債務償還比率">
          <a:extLst>
            <a:ext uri="{FF2B5EF4-FFF2-40B4-BE49-F238E27FC236}">
              <a16:creationId xmlns:a16="http://schemas.microsoft.com/office/drawing/2014/main" id="{00000000-0008-0000-0E00-00009E000000}"/>
            </a:ext>
          </a:extLst>
        </xdr:cNvPr>
        <xdr:cNvSpPr txBox="1"/>
      </xdr:nvSpPr>
      <xdr:spPr>
        <a:xfrm>
          <a:off x="13836650" y="5786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97790</xdr:rowOff>
    </xdr:from>
    <xdr:ext cx="469265" cy="258445"/>
    <xdr:sp macro="" textlink="">
      <xdr:nvSpPr>
        <xdr:cNvPr id="159" name="n_2aveValue債務償還比率">
          <a:extLst>
            <a:ext uri="{FF2B5EF4-FFF2-40B4-BE49-F238E27FC236}">
              <a16:creationId xmlns:a16="http://schemas.microsoft.com/office/drawing/2014/main" id="{00000000-0008-0000-0E00-00009F000000}"/>
            </a:ext>
          </a:extLst>
        </xdr:cNvPr>
        <xdr:cNvSpPr txBox="1"/>
      </xdr:nvSpPr>
      <xdr:spPr>
        <a:xfrm>
          <a:off x="13087350" y="6012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4445</xdr:rowOff>
    </xdr:from>
    <xdr:ext cx="469265" cy="259080"/>
    <xdr:sp macro="" textlink="">
      <xdr:nvSpPr>
        <xdr:cNvPr id="160" name="n_3aveValue債務償還比率">
          <a:extLst>
            <a:ext uri="{FF2B5EF4-FFF2-40B4-BE49-F238E27FC236}">
              <a16:creationId xmlns:a16="http://schemas.microsoft.com/office/drawing/2014/main" id="{00000000-0008-0000-0E00-0000A0000000}"/>
            </a:ext>
          </a:extLst>
        </xdr:cNvPr>
        <xdr:cNvSpPr txBox="1"/>
      </xdr:nvSpPr>
      <xdr:spPr>
        <a:xfrm>
          <a:off x="12325350" y="6090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143510</xdr:rowOff>
    </xdr:from>
    <xdr:ext cx="469265" cy="258445"/>
    <xdr:sp macro="" textlink="">
      <xdr:nvSpPr>
        <xdr:cNvPr id="161" name="n_4aveValue債務償還比率">
          <a:extLst>
            <a:ext uri="{FF2B5EF4-FFF2-40B4-BE49-F238E27FC236}">
              <a16:creationId xmlns:a16="http://schemas.microsoft.com/office/drawing/2014/main" id="{00000000-0008-0000-0E00-0000A1000000}"/>
            </a:ext>
          </a:extLst>
        </xdr:cNvPr>
        <xdr:cNvSpPr txBox="1"/>
      </xdr:nvSpPr>
      <xdr:spPr>
        <a:xfrm>
          <a:off x="11563350" y="6058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119380</xdr:rowOff>
    </xdr:from>
    <xdr:ext cx="469265" cy="259080"/>
    <xdr:sp macro="" textlink="">
      <xdr:nvSpPr>
        <xdr:cNvPr id="162" name="n_1mainValue債務償還比率">
          <a:extLst>
            <a:ext uri="{FF2B5EF4-FFF2-40B4-BE49-F238E27FC236}">
              <a16:creationId xmlns:a16="http://schemas.microsoft.com/office/drawing/2014/main" id="{00000000-0008-0000-0E00-0000A2000000}"/>
            </a:ext>
          </a:extLst>
        </xdr:cNvPr>
        <xdr:cNvSpPr txBox="1"/>
      </xdr:nvSpPr>
      <xdr:spPr>
        <a:xfrm>
          <a:off x="13836650" y="534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52705</xdr:rowOff>
    </xdr:from>
    <xdr:ext cx="469265" cy="258445"/>
    <xdr:sp macro="" textlink="">
      <xdr:nvSpPr>
        <xdr:cNvPr id="163" name="n_2mainValue債務償還比率">
          <a:extLst>
            <a:ext uri="{FF2B5EF4-FFF2-40B4-BE49-F238E27FC236}">
              <a16:creationId xmlns:a16="http://schemas.microsoft.com/office/drawing/2014/main" id="{00000000-0008-0000-0E00-0000A3000000}"/>
            </a:ext>
          </a:extLst>
        </xdr:cNvPr>
        <xdr:cNvSpPr txBox="1"/>
      </xdr:nvSpPr>
      <xdr:spPr>
        <a:xfrm>
          <a:off x="13087350" y="5624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1905</xdr:rowOff>
    </xdr:from>
    <xdr:ext cx="469265" cy="259080"/>
    <xdr:sp macro="" textlink="">
      <xdr:nvSpPr>
        <xdr:cNvPr id="164" name="n_3mainValue債務償還比率">
          <a:extLst>
            <a:ext uri="{FF2B5EF4-FFF2-40B4-BE49-F238E27FC236}">
              <a16:creationId xmlns:a16="http://schemas.microsoft.com/office/drawing/2014/main" id="{00000000-0008-0000-0E00-0000A4000000}"/>
            </a:ext>
          </a:extLst>
        </xdr:cNvPr>
        <xdr:cNvSpPr txBox="1"/>
      </xdr:nvSpPr>
      <xdr:spPr>
        <a:xfrm>
          <a:off x="12325350" y="5745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127000</xdr:rowOff>
    </xdr:from>
    <xdr:ext cx="469265" cy="259080"/>
    <xdr:sp macro="" textlink="">
      <xdr:nvSpPr>
        <xdr:cNvPr id="165" name="n_4mainValue債務償還比率">
          <a:extLst>
            <a:ext uri="{FF2B5EF4-FFF2-40B4-BE49-F238E27FC236}">
              <a16:creationId xmlns:a16="http://schemas.microsoft.com/office/drawing/2014/main" id="{00000000-0008-0000-0E00-0000A5000000}"/>
            </a:ext>
          </a:extLst>
        </xdr:cNvPr>
        <xdr:cNvSpPr txBox="1"/>
      </xdr:nvSpPr>
      <xdr:spPr>
        <a:xfrm>
          <a:off x="11563350" y="5699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416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30480</xdr:rowOff>
    </xdr:from>
    <xdr:ext cx="405130" cy="258445"/>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16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69215</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1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132080</xdr:rowOff>
    </xdr:from>
    <xdr:to>
      <xdr:col>24</xdr:col>
      <xdr:colOff>114300</xdr:colOff>
      <xdr:row>39</xdr:row>
      <xdr:rowOff>62230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110490</xdr:rowOff>
    </xdr:from>
    <xdr:ext cx="405130" cy="258445"/>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625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11430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6598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106680</xdr:rowOff>
    </xdr:from>
    <xdr:to>
      <xdr:col>19</xdr:col>
      <xdr:colOff>177800</xdr:colOff>
      <xdr:row>38</xdr:row>
      <xdr:rowOff>144780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6217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106680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5570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41910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541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126365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67310</xdr:rowOff>
    </xdr:from>
    <xdr:ext cx="404495" cy="2590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239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6350</xdr:rowOff>
    </xdr:from>
    <xdr:ext cx="404495" cy="258445"/>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178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154940</xdr:rowOff>
    </xdr:from>
    <xdr:ext cx="404495" cy="25844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155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15240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148590</xdr:rowOff>
    </xdr:from>
    <xdr:ext cx="404495" cy="25908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663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83820</xdr:rowOff>
    </xdr:from>
    <xdr:ext cx="404495"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598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68580</xdr:rowOff>
    </xdr:from>
    <xdr:ext cx="404495"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583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84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51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104775</xdr:rowOff>
    </xdr:from>
    <xdr:to>
      <xdr:col>54</xdr:col>
      <xdr:colOff>189865</xdr:colOff>
      <xdr:row>41</xdr:row>
      <xdr:rowOff>127635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7626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8445"/>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10515600" y="7161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127635</xdr:rowOff>
    </xdr:from>
    <xdr:to>
      <xdr:col>55</xdr:col>
      <xdr:colOff>88900</xdr:colOff>
      <xdr:row>41</xdr:row>
      <xdr:rowOff>127635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52070</xdr:rowOff>
    </xdr:from>
    <xdr:ext cx="534670" cy="258445"/>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10515600" y="553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104775</xdr:rowOff>
    </xdr:from>
    <xdr:to>
      <xdr:col>55</xdr:col>
      <xdr:colOff>88900</xdr:colOff>
      <xdr:row>33</xdr:row>
      <xdr:rowOff>104775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139700</xdr:rowOff>
    </xdr:from>
    <xdr:ext cx="534670" cy="259080"/>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10515600" y="6483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125095</xdr:rowOff>
    </xdr:from>
    <xdr:to>
      <xdr:col>50</xdr:col>
      <xdr:colOff>165100</xdr:colOff>
      <xdr:row>39</xdr:row>
      <xdr:rowOff>55245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161290</xdr:rowOff>
    </xdr:from>
    <xdr:to>
      <xdr:col>46</xdr:col>
      <xdr:colOff>38100</xdr:colOff>
      <xdr:row>39</xdr:row>
      <xdr:rowOff>91440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35560</xdr:rowOff>
    </xdr:from>
    <xdr:to>
      <xdr:col>36</xdr:col>
      <xdr:colOff>165100</xdr:colOff>
      <xdr:row>39</xdr:row>
      <xdr:rowOff>137160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117475</xdr:rowOff>
    </xdr:from>
    <xdr:to>
      <xdr:col>55</xdr:col>
      <xdr:colOff>50800</xdr:colOff>
      <xdr:row>39</xdr:row>
      <xdr:rowOff>47625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95885</xdr:rowOff>
    </xdr:from>
    <xdr:ext cx="534670" cy="259080"/>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10515600" y="6610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168275</xdr:rowOff>
    </xdr:from>
    <xdr:to>
      <xdr:col>55</xdr:col>
      <xdr:colOff>0</xdr:colOff>
      <xdr:row>39</xdr:row>
      <xdr:rowOff>6350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9639300" y="66833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133350</xdr:rowOff>
    </xdr:from>
    <xdr:to>
      <xdr:col>46</xdr:col>
      <xdr:colOff>38100</xdr:colOff>
      <xdr:row>39</xdr:row>
      <xdr:rowOff>63500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12700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750300" y="6692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132080</xdr:rowOff>
    </xdr:from>
    <xdr:to>
      <xdr:col>41</xdr:col>
      <xdr:colOff>101600</xdr:colOff>
      <xdr:row>39</xdr:row>
      <xdr:rowOff>62230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12700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861300" y="6697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150495</xdr:rowOff>
    </xdr:from>
    <xdr:to>
      <xdr:col>36</xdr:col>
      <xdr:colOff>165100</xdr:colOff>
      <xdr:row>39</xdr:row>
      <xdr:rowOff>80645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921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xdr:rowOff>
    </xdr:from>
    <xdr:to>
      <xdr:col>41</xdr:col>
      <xdr:colOff>50800</xdr:colOff>
      <xdr:row>39</xdr:row>
      <xdr:rowOff>29845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6972300" y="66979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71755</xdr:rowOff>
    </xdr:from>
    <xdr:ext cx="534670" cy="259080"/>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9359265" y="641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82550</xdr:rowOff>
    </xdr:from>
    <xdr:ext cx="534035" cy="259080"/>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8482965" y="6769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139065</xdr:rowOff>
    </xdr:from>
    <xdr:ext cx="534035" cy="259080"/>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7593965" y="6825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128270</xdr:rowOff>
    </xdr:from>
    <xdr:ext cx="534035" cy="259080"/>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704965" y="6814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48260</xdr:rowOff>
    </xdr:from>
    <xdr:ext cx="534670" cy="259080"/>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9359265" y="6734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80010</xdr:rowOff>
    </xdr:from>
    <xdr:ext cx="534035" cy="259080"/>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8482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78740</xdr:rowOff>
    </xdr:from>
    <xdr:ext cx="534035" cy="259080"/>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7593965" y="6422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97790</xdr:rowOff>
    </xdr:from>
    <xdr:ext cx="534035" cy="258445"/>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704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716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17780</xdr:rowOff>
    </xdr:from>
    <xdr:ext cx="405130" cy="258445"/>
    <xdr:sp macro="" textlink="">
      <xdr:nvSpPr>
        <xdr:cNvPr id="178" name="【橋りょう・トンネ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47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15875</xdr:rowOff>
    </xdr:from>
    <xdr:ext cx="405130" cy="259080"/>
    <xdr:sp macro="" textlink="">
      <xdr:nvSpPr>
        <xdr:cNvPr id="180" name="【橋りょう・トンネ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474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37465</xdr:rowOff>
    </xdr:from>
    <xdr:to>
      <xdr:col>24</xdr:col>
      <xdr:colOff>114300</xdr:colOff>
      <xdr:row>61</xdr:row>
      <xdr:rowOff>139065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20955</xdr:rowOff>
    </xdr:from>
    <xdr:to>
      <xdr:col>20</xdr:col>
      <xdr:colOff>38100</xdr:colOff>
      <xdr:row>61</xdr:row>
      <xdr:rowOff>122555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114300</xdr:rowOff>
    </xdr:from>
    <xdr:to>
      <xdr:col>15</xdr:col>
      <xdr:colOff>101600</xdr:colOff>
      <xdr:row>61</xdr:row>
      <xdr:rowOff>44450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106045</xdr:rowOff>
    </xdr:from>
    <xdr:to>
      <xdr:col>10</xdr:col>
      <xdr:colOff>165100</xdr:colOff>
      <xdr:row>61</xdr:row>
      <xdr:rowOff>36195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76835</xdr:rowOff>
    </xdr:from>
    <xdr:to>
      <xdr:col>6</xdr:col>
      <xdr:colOff>38100</xdr:colOff>
      <xdr:row>61</xdr:row>
      <xdr:rowOff>6985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34290</xdr:rowOff>
    </xdr:from>
    <xdr:to>
      <xdr:col>24</xdr:col>
      <xdr:colOff>114300</xdr:colOff>
      <xdr:row>60</xdr:row>
      <xdr:rowOff>135890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57150</xdr:rowOff>
    </xdr:from>
    <xdr:ext cx="405130" cy="259080"/>
    <xdr:sp macro="" textlink="">
      <xdr:nvSpPr>
        <xdr:cNvPr id="192" name="【橋りょう・トンネ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172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59055</xdr:rowOff>
    </xdr:from>
    <xdr:to>
      <xdr:col>24</xdr:col>
      <xdr:colOff>63500</xdr:colOff>
      <xdr:row>60</xdr:row>
      <xdr:rowOff>85090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3460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59055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3079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115570</xdr:rowOff>
    </xdr:from>
    <xdr:to>
      <xdr:col>10</xdr:col>
      <xdr:colOff>165100</xdr:colOff>
      <xdr:row>60</xdr:row>
      <xdr:rowOff>45720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166370</xdr:rowOff>
    </xdr:from>
    <xdr:to>
      <xdr:col>15</xdr:col>
      <xdr:colOff>50800</xdr:colOff>
      <xdr:row>60</xdr:row>
      <xdr:rowOff>20955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2819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149860</xdr:rowOff>
    </xdr:from>
    <xdr:to>
      <xdr:col>6</xdr:col>
      <xdr:colOff>38100</xdr:colOff>
      <xdr:row>60</xdr:row>
      <xdr:rowOff>80010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166370</xdr:rowOff>
    </xdr:from>
    <xdr:to>
      <xdr:col>10</xdr:col>
      <xdr:colOff>114300</xdr:colOff>
      <xdr:row>60</xdr:row>
      <xdr:rowOff>29210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130300" y="102819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113665</xdr:rowOff>
    </xdr:from>
    <xdr:ext cx="405130" cy="258445"/>
    <xdr:sp macro="" textlink="">
      <xdr:nvSpPr>
        <xdr:cNvPr id="201" name="n_1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57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35560</xdr:rowOff>
    </xdr:from>
    <xdr:ext cx="404495" cy="259080"/>
    <xdr:sp macro="" textlink="">
      <xdr:nvSpPr>
        <xdr:cNvPr id="202" name="n_2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494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27305</xdr:rowOff>
    </xdr:from>
    <xdr:ext cx="404495" cy="259080"/>
    <xdr:sp macro="" textlink="">
      <xdr:nvSpPr>
        <xdr:cNvPr id="203" name="n_3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485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169545</xdr:rowOff>
    </xdr:from>
    <xdr:ext cx="404495" cy="258445"/>
    <xdr:sp macro="" textlink="">
      <xdr:nvSpPr>
        <xdr:cNvPr id="204" name="n_4ave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456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126365</xdr:rowOff>
    </xdr:from>
    <xdr:ext cx="405130" cy="259080"/>
    <xdr:sp macro="" textlink="">
      <xdr:nvSpPr>
        <xdr:cNvPr id="205" name="n_1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3582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88265</xdr:rowOff>
    </xdr:from>
    <xdr:ext cx="404495" cy="258445"/>
    <xdr:sp macro="" textlink="">
      <xdr:nvSpPr>
        <xdr:cNvPr id="206" name="n_2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2705735" y="100323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62230</xdr:rowOff>
    </xdr:from>
    <xdr:ext cx="404495" cy="259080"/>
    <xdr:sp macro="" textlink="">
      <xdr:nvSpPr>
        <xdr:cNvPr id="207" name="n_3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1816735" y="10006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96520</xdr:rowOff>
    </xdr:from>
    <xdr:ext cx="404495" cy="259080"/>
    <xdr:sp macro="" textlink="">
      <xdr:nvSpPr>
        <xdr:cNvPr id="208" name="n_4mainValue【橋りょう・トンネル】&#10;有形固定資産減価償却率">
          <a:extLst>
            <a:ext uri="{FF2B5EF4-FFF2-40B4-BE49-F238E27FC236}">
              <a16:creationId xmlns:a16="http://schemas.microsoft.com/office/drawing/2014/main" id="{00000000-0008-0000-0F00-0000D0000000}"/>
            </a:ext>
          </a:extLst>
        </xdr:cNvPr>
        <xdr:cNvSpPr txBox="1"/>
      </xdr:nvSpPr>
      <xdr:spPr>
        <a:xfrm>
          <a:off x="927735" y="10040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234,705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8285"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99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995" cy="2584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99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995" cy="2584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008370" y="965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5165" cy="25908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107315</xdr:rowOff>
    </xdr:from>
    <xdr:to>
      <xdr:col>54</xdr:col>
      <xdr:colOff>189865</xdr:colOff>
      <xdr:row>64</xdr:row>
      <xdr:rowOff>115570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53706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119380</xdr:rowOff>
    </xdr:from>
    <xdr:ext cx="469900" cy="259080"/>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F00-0000EB000000}"/>
            </a:ext>
          </a:extLst>
        </xdr:cNvPr>
        <xdr:cNvSpPr txBox="1"/>
      </xdr:nvSpPr>
      <xdr:spPr>
        <a:xfrm>
          <a:off x="10515600" y="1109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115570</xdr:rowOff>
    </xdr:from>
    <xdr:to>
      <xdr:col>55</xdr:col>
      <xdr:colOff>88900</xdr:colOff>
      <xdr:row>64</xdr:row>
      <xdr:rowOff>115570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8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53975</xdr:rowOff>
    </xdr:from>
    <xdr:ext cx="598805" cy="2584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F00-0000ED000000}"/>
            </a:ext>
          </a:extLst>
        </xdr:cNvPr>
        <xdr:cNvSpPr txBox="1"/>
      </xdr:nvSpPr>
      <xdr:spPr>
        <a:xfrm>
          <a:off x="10515600" y="9312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107315</xdr:rowOff>
    </xdr:from>
    <xdr:to>
      <xdr:col>55</xdr:col>
      <xdr:colOff>88900</xdr:colOff>
      <xdr:row>55</xdr:row>
      <xdr:rowOff>107315</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81915</xdr:rowOff>
    </xdr:from>
    <xdr:ext cx="598805" cy="259080"/>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F00-0000EF000000}"/>
            </a:ext>
          </a:extLst>
        </xdr:cNvPr>
        <xdr:cNvSpPr txBox="1"/>
      </xdr:nvSpPr>
      <xdr:spPr>
        <a:xfrm>
          <a:off x="10515600" y="10540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103505</xdr:rowOff>
    </xdr:from>
    <xdr:to>
      <xdr:col>55</xdr:col>
      <xdr:colOff>50800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106680</xdr:rowOff>
    </xdr:from>
    <xdr:to>
      <xdr:col>50</xdr:col>
      <xdr:colOff>165100</xdr:colOff>
      <xdr:row>62</xdr:row>
      <xdr:rowOff>36830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118745</xdr:rowOff>
    </xdr:from>
    <xdr:to>
      <xdr:col>46</xdr:col>
      <xdr:colOff>38100</xdr:colOff>
      <xdr:row>62</xdr:row>
      <xdr:rowOff>48895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142240</xdr:rowOff>
    </xdr:from>
    <xdr:to>
      <xdr:col>41</xdr:col>
      <xdr:colOff>101600</xdr:colOff>
      <xdr:row>62</xdr:row>
      <xdr:rowOff>72390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143510</xdr:rowOff>
    </xdr:from>
    <xdr:to>
      <xdr:col>36</xdr:col>
      <xdr:colOff>165100</xdr:colOff>
      <xdr:row>62</xdr:row>
      <xdr:rowOff>73025</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74930</xdr:rowOff>
    </xdr:from>
    <xdr:to>
      <xdr:col>55</xdr:col>
      <xdr:colOff>50800</xdr:colOff>
      <xdr:row>58</xdr:row>
      <xdr:rowOff>5080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97790</xdr:rowOff>
    </xdr:from>
    <xdr:ext cx="598805" cy="2584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F00-0000FB000000}"/>
            </a:ext>
          </a:extLst>
        </xdr:cNvPr>
        <xdr:cNvSpPr txBox="1"/>
      </xdr:nvSpPr>
      <xdr:spPr>
        <a:xfrm>
          <a:off x="10515600" y="9698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737,927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93980</xdr:rowOff>
    </xdr:from>
    <xdr:to>
      <xdr:col>50</xdr:col>
      <xdr:colOff>165100</xdr:colOff>
      <xdr:row>58</xdr:row>
      <xdr:rowOff>24130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125730</xdr:rowOff>
    </xdr:from>
    <xdr:to>
      <xdr:col>55</xdr:col>
      <xdr:colOff>0</xdr:colOff>
      <xdr:row>57</xdr:row>
      <xdr:rowOff>144780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98983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30480</xdr:rowOff>
    </xdr:from>
    <xdr:to>
      <xdr:col>46</xdr:col>
      <xdr:colOff>38100</xdr:colOff>
      <xdr:row>58</xdr:row>
      <xdr:rowOff>132080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144780</xdr:rowOff>
    </xdr:from>
    <xdr:to>
      <xdr:col>50</xdr:col>
      <xdr:colOff>114300</xdr:colOff>
      <xdr:row>58</xdr:row>
      <xdr:rowOff>81280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991743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48260</xdr:rowOff>
    </xdr:from>
    <xdr:to>
      <xdr:col>41</xdr:col>
      <xdr:colOff>101600</xdr:colOff>
      <xdr:row>58</xdr:row>
      <xdr:rowOff>149860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81280</xdr:rowOff>
    </xdr:from>
    <xdr:to>
      <xdr:col>45</xdr:col>
      <xdr:colOff>177800</xdr:colOff>
      <xdr:row>58</xdr:row>
      <xdr:rowOff>99060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0253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41275</xdr:rowOff>
    </xdr:from>
    <xdr:to>
      <xdr:col>36</xdr:col>
      <xdr:colOff>165100</xdr:colOff>
      <xdr:row>59</xdr:row>
      <xdr:rowOff>143510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99060</xdr:rowOff>
    </xdr:from>
    <xdr:to>
      <xdr:col>41</xdr:col>
      <xdr:colOff>50800</xdr:colOff>
      <xdr:row>59</xdr:row>
      <xdr:rowOff>92075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04316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27940</xdr:rowOff>
    </xdr:from>
    <xdr:ext cx="598170" cy="259080"/>
    <xdr:sp macro="" textlink="">
      <xdr:nvSpPr>
        <xdr:cNvPr id="260" name="n_1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657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40640</xdr:rowOff>
    </xdr:from>
    <xdr:ext cx="598170" cy="258445"/>
    <xdr:sp macro="" textlink="">
      <xdr:nvSpPr>
        <xdr:cNvPr id="261" name="n_2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670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63500</xdr:rowOff>
    </xdr:from>
    <xdr:ext cx="598170" cy="258445"/>
    <xdr:sp macro="" textlink="">
      <xdr:nvSpPr>
        <xdr:cNvPr id="262" name="n_3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693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64135</xdr:rowOff>
    </xdr:from>
    <xdr:ext cx="598170" cy="258445"/>
    <xdr:sp macro="" textlink="">
      <xdr:nvSpPr>
        <xdr:cNvPr id="263" name="n_4ave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694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56</xdr:row>
      <xdr:rowOff>40640</xdr:rowOff>
    </xdr:from>
    <xdr:ext cx="598170" cy="258445"/>
    <xdr:sp macro="" textlink="">
      <xdr:nvSpPr>
        <xdr:cNvPr id="264" name="n_1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9326880" y="9641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726,511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148590</xdr:rowOff>
    </xdr:from>
    <xdr:ext cx="598170" cy="259080"/>
    <xdr:sp macro="" textlink="">
      <xdr:nvSpPr>
        <xdr:cNvPr id="265" name="n_2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8450580" y="9749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660,092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56</xdr:row>
      <xdr:rowOff>166370</xdr:rowOff>
    </xdr:from>
    <xdr:ext cx="598170" cy="258445"/>
    <xdr:sp macro="" textlink="">
      <xdr:nvSpPr>
        <xdr:cNvPr id="266" name="n_3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7561580" y="9767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649,475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159385</xdr:rowOff>
    </xdr:from>
    <xdr:ext cx="598170" cy="258445"/>
    <xdr:sp macro="" textlink="">
      <xdr:nvSpPr>
        <xdr:cNvPr id="267" name="n_4mainValue【橋りょう・トンネル】&#10;一人当たり有形固定資産（償却資産）額">
          <a:extLst>
            <a:ext uri="{FF2B5EF4-FFF2-40B4-BE49-F238E27FC236}">
              <a16:creationId xmlns:a16="http://schemas.microsoft.com/office/drawing/2014/main" id="{00000000-0008-0000-0F00-00000B010000}"/>
            </a:ext>
          </a:extLst>
        </xdr:cNvPr>
        <xdr:cNvSpPr txBox="1"/>
      </xdr:nvSpPr>
      <xdr:spPr>
        <a:xfrm>
          <a:off x="6672580" y="9932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3654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87630</xdr:rowOff>
    </xdr:from>
    <xdr:ext cx="405130" cy="258445"/>
    <xdr:sp macro="" textlink="">
      <xdr:nvSpPr>
        <xdr:cNvPr id="293" name="【公営住宅】&#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32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110490</xdr:rowOff>
    </xdr:from>
    <xdr:ext cx="405130" cy="258445"/>
    <xdr:sp macro="" textlink="">
      <xdr:nvSpPr>
        <xdr:cNvPr id="295" name="【公営住宅】&#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140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149225</xdr:rowOff>
    </xdr:from>
    <xdr:ext cx="405130" cy="259080"/>
    <xdr:sp macro="" textlink="">
      <xdr:nvSpPr>
        <xdr:cNvPr id="297" name="【公営住宅】&#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403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31115</xdr:rowOff>
    </xdr:from>
    <xdr:to>
      <xdr:col>15</xdr:col>
      <xdr:colOff>101600</xdr:colOff>
      <xdr:row>83</xdr:row>
      <xdr:rowOff>132715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48260</xdr:rowOff>
    </xdr:from>
    <xdr:to>
      <xdr:col>6</xdr:col>
      <xdr:colOff>38100</xdr:colOff>
      <xdr:row>83</xdr:row>
      <xdr:rowOff>149860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86360</xdr:rowOff>
    </xdr:from>
    <xdr:to>
      <xdr:col>24</xdr:col>
      <xdr:colOff>114300</xdr:colOff>
      <xdr:row>86</xdr:row>
      <xdr:rowOff>16510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1270</xdr:rowOff>
    </xdr:from>
    <xdr:ext cx="405130" cy="259080"/>
    <xdr:sp macro="" textlink="">
      <xdr:nvSpPr>
        <xdr:cNvPr id="309" name="【公営住宅】&#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4574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61595</xdr:rowOff>
    </xdr:from>
    <xdr:to>
      <xdr:col>20</xdr:col>
      <xdr:colOff>38100</xdr:colOff>
      <xdr:row>85</xdr:row>
      <xdr:rowOff>163195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112395</xdr:rowOff>
    </xdr:from>
    <xdr:to>
      <xdr:col>24</xdr:col>
      <xdr:colOff>63500</xdr:colOff>
      <xdr:row>85</xdr:row>
      <xdr:rowOff>137160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46856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38735</xdr:rowOff>
    </xdr:from>
    <xdr:to>
      <xdr:col>15</xdr:col>
      <xdr:colOff>101600</xdr:colOff>
      <xdr:row>85</xdr:row>
      <xdr:rowOff>140335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89535</xdr:rowOff>
    </xdr:from>
    <xdr:to>
      <xdr:col>19</xdr:col>
      <xdr:colOff>177800</xdr:colOff>
      <xdr:row>85</xdr:row>
      <xdr:rowOff>112395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46627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xdr:rowOff>
    </xdr:from>
    <xdr:to>
      <xdr:col>10</xdr:col>
      <xdr:colOff>165100</xdr:colOff>
      <xdr:row>85</xdr:row>
      <xdr:rowOff>106045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55245</xdr:rowOff>
    </xdr:from>
    <xdr:to>
      <xdr:col>15</xdr:col>
      <xdr:colOff>50800</xdr:colOff>
      <xdr:row>85</xdr:row>
      <xdr:rowOff>89535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46284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55245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45999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12065</xdr:rowOff>
    </xdr:from>
    <xdr:ext cx="405130" cy="259080"/>
    <xdr:sp macro="" textlink="">
      <xdr:nvSpPr>
        <xdr:cNvPr id="318" name="n_1ave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149225</xdr:rowOff>
    </xdr:from>
    <xdr:ext cx="404495" cy="259080"/>
    <xdr:sp macro="" textlink="">
      <xdr:nvSpPr>
        <xdr:cNvPr id="319" name="n_2ave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036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12065</xdr:rowOff>
    </xdr:from>
    <xdr:ext cx="404495" cy="259080"/>
    <xdr:sp macro="" textlink="">
      <xdr:nvSpPr>
        <xdr:cNvPr id="320" name="n_3ave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070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166370</xdr:rowOff>
    </xdr:from>
    <xdr:ext cx="404495" cy="258445"/>
    <xdr:sp macro="" textlink="">
      <xdr:nvSpPr>
        <xdr:cNvPr id="321" name="n_4ave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053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154940</xdr:rowOff>
    </xdr:from>
    <xdr:ext cx="405130" cy="258445"/>
    <xdr:sp macro="" textlink="">
      <xdr:nvSpPr>
        <xdr:cNvPr id="322" name="n_1mainValue【公営住宅】&#10;有形固定資産減価償却率">
          <a:extLst>
            <a:ext uri="{FF2B5EF4-FFF2-40B4-BE49-F238E27FC236}">
              <a16:creationId xmlns:a16="http://schemas.microsoft.com/office/drawing/2014/main" id="{00000000-0008-0000-0F00-000042010000}"/>
            </a:ext>
          </a:extLst>
        </xdr:cNvPr>
        <xdr:cNvSpPr txBox="1"/>
      </xdr:nvSpPr>
      <xdr:spPr>
        <a:xfrm>
          <a:off x="3582035" y="14728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132080</xdr:rowOff>
    </xdr:from>
    <xdr:ext cx="404495" cy="258445"/>
    <xdr:sp macro="" textlink="">
      <xdr:nvSpPr>
        <xdr:cNvPr id="323" name="n_2mainValue【公営住宅】&#10;有形固定資産減価償却率">
          <a:extLst>
            <a:ext uri="{FF2B5EF4-FFF2-40B4-BE49-F238E27FC236}">
              <a16:creationId xmlns:a16="http://schemas.microsoft.com/office/drawing/2014/main" id="{00000000-0008-0000-0F00-000043010000}"/>
            </a:ext>
          </a:extLst>
        </xdr:cNvPr>
        <xdr:cNvSpPr txBox="1"/>
      </xdr:nvSpPr>
      <xdr:spPr>
        <a:xfrm>
          <a:off x="2705735" y="14705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97790</xdr:rowOff>
    </xdr:from>
    <xdr:ext cx="404495" cy="258445"/>
    <xdr:sp macro="" textlink="">
      <xdr:nvSpPr>
        <xdr:cNvPr id="324" name="n_3mainValue【公営住宅】&#10;有形固定資産減価償却率">
          <a:extLst>
            <a:ext uri="{FF2B5EF4-FFF2-40B4-BE49-F238E27FC236}">
              <a16:creationId xmlns:a16="http://schemas.microsoft.com/office/drawing/2014/main" id="{00000000-0008-0000-0F00-000044010000}"/>
            </a:ext>
          </a:extLst>
        </xdr:cNvPr>
        <xdr:cNvSpPr txBox="1"/>
      </xdr:nvSpPr>
      <xdr:spPr>
        <a:xfrm>
          <a:off x="1816735" y="14671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68580</xdr:rowOff>
    </xdr:from>
    <xdr:ext cx="404495" cy="259080"/>
    <xdr:sp macro="" textlink="">
      <xdr:nvSpPr>
        <xdr:cNvPr id="325" name="n_4mainValue【公営住宅】&#10;有形固定資産減価償却率">
          <a:extLst>
            <a:ext uri="{FF2B5EF4-FFF2-40B4-BE49-F238E27FC236}">
              <a16:creationId xmlns:a16="http://schemas.microsoft.com/office/drawing/2014/main" id="{00000000-0008-0000-0F00-000045010000}"/>
            </a:ext>
          </a:extLst>
        </xdr:cNvPr>
        <xdr:cNvSpPr txBox="1"/>
      </xdr:nvSpPr>
      <xdr:spPr>
        <a:xfrm>
          <a:off x="927735" y="14641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111125</xdr:rowOff>
    </xdr:from>
    <xdr:to>
      <xdr:col>54</xdr:col>
      <xdr:colOff>189865</xdr:colOff>
      <xdr:row>86</xdr:row>
      <xdr:rowOff>81915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1277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8445"/>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831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81915</xdr:rowOff>
    </xdr:from>
    <xdr:to>
      <xdr:col>55</xdr:col>
      <xdr:colOff>88900</xdr:colOff>
      <xdr:row>86</xdr:row>
      <xdr:rowOff>81915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57785</xdr:rowOff>
    </xdr:from>
    <xdr:ext cx="469900" cy="259080"/>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111125</xdr:rowOff>
    </xdr:from>
    <xdr:to>
      <xdr:col>55</xdr:col>
      <xdr:colOff>88900</xdr:colOff>
      <xdr:row>77</xdr:row>
      <xdr:rowOff>111125</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124460</xdr:rowOff>
    </xdr:from>
    <xdr:ext cx="469900" cy="259080"/>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104140</xdr:rowOff>
    </xdr:from>
    <xdr:to>
      <xdr:col>50</xdr:col>
      <xdr:colOff>165100</xdr:colOff>
      <xdr:row>85</xdr:row>
      <xdr:rowOff>34290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169545</xdr:rowOff>
    </xdr:from>
    <xdr:to>
      <xdr:col>46</xdr:col>
      <xdr:colOff>38100</xdr:colOff>
      <xdr:row>80</xdr:row>
      <xdr:rowOff>99695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37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146685</xdr:rowOff>
    </xdr:from>
    <xdr:to>
      <xdr:col>41</xdr:col>
      <xdr:colOff>101600</xdr:colOff>
      <xdr:row>80</xdr:row>
      <xdr:rowOff>76835</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369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117475</xdr:rowOff>
    </xdr:from>
    <xdr:to>
      <xdr:col>36</xdr:col>
      <xdr:colOff>165100</xdr:colOff>
      <xdr:row>80</xdr:row>
      <xdr:rowOff>47625</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366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74930</xdr:rowOff>
    </xdr:from>
    <xdr:to>
      <xdr:col>55</xdr:col>
      <xdr:colOff>50800</xdr:colOff>
      <xdr:row>86</xdr:row>
      <xdr:rowOff>4445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648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52705</xdr:rowOff>
    </xdr:from>
    <xdr:ext cx="469900" cy="258445"/>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625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80010</xdr:rowOff>
    </xdr:from>
    <xdr:to>
      <xdr:col>50</xdr:col>
      <xdr:colOff>165100</xdr:colOff>
      <xdr:row>86</xdr:row>
      <xdr:rowOff>10160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6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125095</xdr:rowOff>
    </xdr:from>
    <xdr:to>
      <xdr:col>55</xdr:col>
      <xdr:colOff>0</xdr:colOff>
      <xdr:row>85</xdr:row>
      <xdr:rowOff>130810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9639300" y="146983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79375</xdr:rowOff>
    </xdr:from>
    <xdr:to>
      <xdr:col>46</xdr:col>
      <xdr:colOff>38100</xdr:colOff>
      <xdr:row>86</xdr:row>
      <xdr:rowOff>9525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6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130175</xdr:rowOff>
    </xdr:from>
    <xdr:to>
      <xdr:col>50</xdr:col>
      <xdr:colOff>114300</xdr:colOff>
      <xdr:row>85</xdr:row>
      <xdr:rowOff>130810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8750300" y="147034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81280</xdr:rowOff>
    </xdr:from>
    <xdr:to>
      <xdr:col>41</xdr:col>
      <xdr:colOff>101600</xdr:colOff>
      <xdr:row>86</xdr:row>
      <xdr:rowOff>11430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130175</xdr:rowOff>
    </xdr:from>
    <xdr:to>
      <xdr:col>45</xdr:col>
      <xdr:colOff>177800</xdr:colOff>
      <xdr:row>85</xdr:row>
      <xdr:rowOff>132080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703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83820</xdr:rowOff>
    </xdr:from>
    <xdr:to>
      <xdr:col>36</xdr:col>
      <xdr:colOff>165100</xdr:colOff>
      <xdr:row>86</xdr:row>
      <xdr:rowOff>13970</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132080</xdr:rowOff>
    </xdr:from>
    <xdr:to>
      <xdr:col>41</xdr:col>
      <xdr:colOff>50800</xdr:colOff>
      <xdr:row>85</xdr:row>
      <xdr:rowOff>134620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4705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50800</xdr:rowOff>
    </xdr:from>
    <xdr:ext cx="469900" cy="259080"/>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65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78</xdr:row>
      <xdr:rowOff>116205</xdr:rowOff>
    </xdr:from>
    <xdr:ext cx="469265" cy="259080"/>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350" y="13489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78</xdr:row>
      <xdr:rowOff>93345</xdr:rowOff>
    </xdr:from>
    <xdr:ext cx="469265" cy="259080"/>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350" y="13466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78</xdr:row>
      <xdr:rowOff>64135</xdr:rowOff>
    </xdr:from>
    <xdr:ext cx="469265" cy="258445"/>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350" y="13437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1270</xdr:rowOff>
    </xdr:from>
    <xdr:ext cx="469900" cy="259080"/>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650" y="1474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635</xdr:rowOff>
    </xdr:from>
    <xdr:ext cx="469265" cy="259080"/>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350" y="14745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2540</xdr:rowOff>
    </xdr:from>
    <xdr:ext cx="469265" cy="259080"/>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350" y="1474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5080</xdr:rowOff>
    </xdr:from>
    <xdr:ext cx="469265" cy="259080"/>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350" y="14749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55245</xdr:rowOff>
    </xdr:from>
    <xdr:to>
      <xdr:col>85</xdr:col>
      <xdr:colOff>126365</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7130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84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1905</xdr:rowOff>
    </xdr:from>
    <xdr:ext cx="405130" cy="259080"/>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8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129540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30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137795</xdr:rowOff>
    </xdr:from>
    <xdr:ext cx="405130" cy="259080"/>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596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129540</xdr:rowOff>
    </xdr:from>
    <xdr:to>
      <xdr:col>85</xdr:col>
      <xdr:colOff>127000</xdr:colOff>
      <xdr:row>35</xdr:row>
      <xdr:rowOff>166370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5481300" y="61302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34925</xdr:rowOff>
    </xdr:from>
    <xdr:to>
      <xdr:col>76</xdr:col>
      <xdr:colOff>165100</xdr:colOff>
      <xdr:row>35</xdr:row>
      <xdr:rowOff>136525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86360</xdr:rowOff>
    </xdr:from>
    <xdr:to>
      <xdr:col>81</xdr:col>
      <xdr:colOff>50800</xdr:colOff>
      <xdr:row>35</xdr:row>
      <xdr:rowOff>129540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6087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141605</xdr:rowOff>
    </xdr:from>
    <xdr:to>
      <xdr:col>72</xdr:col>
      <xdr:colOff>38100</xdr:colOff>
      <xdr:row>35</xdr:row>
      <xdr:rowOff>71755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20955</xdr:rowOff>
    </xdr:from>
    <xdr:to>
      <xdr:col>76</xdr:col>
      <xdr:colOff>114300</xdr:colOff>
      <xdr:row>35</xdr:row>
      <xdr:rowOff>86360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60217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76835</xdr:rowOff>
    </xdr:from>
    <xdr:to>
      <xdr:col>67</xdr:col>
      <xdr:colOff>101600</xdr:colOff>
      <xdr:row>35</xdr:row>
      <xdr:rowOff>6985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127635</xdr:rowOff>
    </xdr:from>
    <xdr:to>
      <xdr:col>71</xdr:col>
      <xdr:colOff>177800</xdr:colOff>
      <xdr:row>35</xdr:row>
      <xdr:rowOff>20955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59569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45720</xdr:rowOff>
    </xdr:from>
    <xdr:ext cx="405130" cy="259080"/>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6389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40640</xdr:rowOff>
    </xdr:from>
    <xdr:ext cx="404495" cy="258445"/>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6384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60960</xdr:rowOff>
    </xdr:from>
    <xdr:ext cx="404495" cy="259080"/>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6404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41910</xdr:rowOff>
    </xdr:from>
    <xdr:ext cx="404495" cy="258445"/>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6385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25400</xdr:rowOff>
    </xdr:from>
    <xdr:ext cx="405130" cy="259080"/>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5266035" y="585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153035</xdr:rowOff>
    </xdr:from>
    <xdr:ext cx="404495" cy="259080"/>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4389735" y="5810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88265</xdr:rowOff>
    </xdr:from>
    <xdr:ext cx="404495" cy="258445"/>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3500735" y="5746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23495</xdr:rowOff>
    </xdr:from>
    <xdr:ext cx="404495" cy="259080"/>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2611735" y="5681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135255</xdr:rowOff>
    </xdr:from>
    <xdr:to>
      <xdr:col>116</xdr:col>
      <xdr:colOff>62865</xdr:colOff>
      <xdr:row>42</xdr:row>
      <xdr:rowOff>13335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96455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17780</xdr:rowOff>
    </xdr:from>
    <xdr:ext cx="469900" cy="258445"/>
    <xdr:sp macro="" textlink="">
      <xdr:nvSpPr>
        <xdr:cNvPr id="481" name="【認定こども園・幼稚園・保育所】&#10;一人当たり面積最小値テキスト">
          <a:extLst>
            <a:ext uri="{FF2B5EF4-FFF2-40B4-BE49-F238E27FC236}">
              <a16:creationId xmlns:a16="http://schemas.microsoft.com/office/drawing/2014/main" id="{00000000-0008-0000-0F00-0000E1010000}"/>
            </a:ext>
          </a:extLst>
        </xdr:cNvPr>
        <xdr:cNvSpPr txBox="1"/>
      </xdr:nvSpPr>
      <xdr:spPr>
        <a:xfrm>
          <a:off x="22199600" y="721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81915</xdr:rowOff>
    </xdr:from>
    <xdr:ext cx="469900" cy="259080"/>
    <xdr:sp macro="" textlink="">
      <xdr:nvSpPr>
        <xdr:cNvPr id="483" name="【認定こども園・幼稚園・保育所】&#10;一人当たり面積最大値テキスト">
          <a:extLst>
            <a:ext uri="{FF2B5EF4-FFF2-40B4-BE49-F238E27FC236}">
              <a16:creationId xmlns:a16="http://schemas.microsoft.com/office/drawing/2014/main" id="{00000000-0008-0000-0F00-0000E3010000}"/>
            </a:ext>
          </a:extLst>
        </xdr:cNvPr>
        <xdr:cNvSpPr txBox="1"/>
      </xdr:nvSpPr>
      <xdr:spPr>
        <a:xfrm>
          <a:off x="221996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95250</xdr:rowOff>
    </xdr:from>
    <xdr:ext cx="469900" cy="259080"/>
    <xdr:sp macro="" textlink="">
      <xdr:nvSpPr>
        <xdr:cNvPr id="485" name="【認定こども園・幼稚園・保育所】&#10;一人当たり面積平均値テキスト">
          <a:extLst>
            <a:ext uri="{FF2B5EF4-FFF2-40B4-BE49-F238E27FC236}">
              <a16:creationId xmlns:a16="http://schemas.microsoft.com/office/drawing/2014/main" id="{00000000-0008-0000-0F00-0000E5010000}"/>
            </a:ext>
          </a:extLst>
        </xdr:cNvPr>
        <xdr:cNvSpPr txBox="1"/>
      </xdr:nvSpPr>
      <xdr:spPr>
        <a:xfrm>
          <a:off x="22199600" y="6781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xdr:rowOff>
    </xdr:from>
    <xdr:to>
      <xdr:col>107</xdr:col>
      <xdr:colOff>101600</xdr:colOff>
      <xdr:row>40</xdr:row>
      <xdr:rowOff>115570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50165</xdr:rowOff>
    </xdr:from>
    <xdr:to>
      <xdr:col>102</xdr:col>
      <xdr:colOff>165100</xdr:colOff>
      <xdr:row>40</xdr:row>
      <xdr:rowOff>151765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52070</xdr:rowOff>
    </xdr:from>
    <xdr:to>
      <xdr:col>98</xdr:col>
      <xdr:colOff>38100</xdr:colOff>
      <xdr:row>40</xdr:row>
      <xdr:rowOff>153670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99695</xdr:rowOff>
    </xdr:from>
    <xdr:to>
      <xdr:col>116</xdr:col>
      <xdr:colOff>114300</xdr:colOff>
      <xdr:row>40</xdr:row>
      <xdr:rowOff>29845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122555</xdr:rowOff>
    </xdr:from>
    <xdr:ext cx="469900" cy="258445"/>
    <xdr:sp macro="" textlink="">
      <xdr:nvSpPr>
        <xdr:cNvPr id="497" name="【認定こども園・幼稚園・保育所】&#10;一人当たり面積該当値テキスト">
          <a:extLst>
            <a:ext uri="{FF2B5EF4-FFF2-40B4-BE49-F238E27FC236}">
              <a16:creationId xmlns:a16="http://schemas.microsoft.com/office/drawing/2014/main" id="{00000000-0008-0000-0F00-0000F1010000}"/>
            </a:ext>
          </a:extLst>
        </xdr:cNvPr>
        <xdr:cNvSpPr txBox="1"/>
      </xdr:nvSpPr>
      <xdr:spPr>
        <a:xfrm>
          <a:off x="22199600" y="6637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107315</xdr:rowOff>
    </xdr:from>
    <xdr:to>
      <xdr:col>112</xdr:col>
      <xdr:colOff>38100</xdr:colOff>
      <xdr:row>40</xdr:row>
      <xdr:rowOff>37465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150495</xdr:rowOff>
    </xdr:from>
    <xdr:to>
      <xdr:col>116</xdr:col>
      <xdr:colOff>63500</xdr:colOff>
      <xdr:row>39</xdr:row>
      <xdr:rowOff>158115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68370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118745</xdr:rowOff>
    </xdr:from>
    <xdr:to>
      <xdr:col>107</xdr:col>
      <xdr:colOff>101600</xdr:colOff>
      <xdr:row>40</xdr:row>
      <xdr:rowOff>48895</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158115</xdr:rowOff>
    </xdr:from>
    <xdr:to>
      <xdr:col>111</xdr:col>
      <xdr:colOff>177800</xdr:colOff>
      <xdr:row>39</xdr:row>
      <xdr:rowOff>169545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20434300" y="68446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124460</xdr:rowOff>
    </xdr:from>
    <xdr:to>
      <xdr:col>102</xdr:col>
      <xdr:colOff>165100</xdr:colOff>
      <xdr:row>40</xdr:row>
      <xdr:rowOff>54610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169545</xdr:rowOff>
    </xdr:from>
    <xdr:to>
      <xdr:col>107</xdr:col>
      <xdr:colOff>50800</xdr:colOff>
      <xdr:row>40</xdr:row>
      <xdr:rowOff>3810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9545300" y="68560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130175</xdr:rowOff>
    </xdr:from>
    <xdr:to>
      <xdr:col>98</xdr:col>
      <xdr:colOff>38100</xdr:colOff>
      <xdr:row>40</xdr:row>
      <xdr:rowOff>60325</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xdr:rowOff>
    </xdr:from>
    <xdr:to>
      <xdr:col>102</xdr:col>
      <xdr:colOff>114300</xdr:colOff>
      <xdr:row>40</xdr:row>
      <xdr:rowOff>9525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8656300" y="68618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47625</xdr:rowOff>
    </xdr:from>
    <xdr:ext cx="469900" cy="259080"/>
    <xdr:sp macro="" textlink="">
      <xdr:nvSpPr>
        <xdr:cNvPr id="506" name="n_1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90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106680</xdr:rowOff>
    </xdr:from>
    <xdr:ext cx="469265" cy="259080"/>
    <xdr:sp macro="" textlink="">
      <xdr:nvSpPr>
        <xdr:cNvPr id="507" name="n_2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964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143510</xdr:rowOff>
    </xdr:from>
    <xdr:ext cx="469265" cy="258445"/>
    <xdr:sp macro="" textlink="">
      <xdr:nvSpPr>
        <xdr:cNvPr id="508" name="n_3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7001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144780</xdr:rowOff>
    </xdr:from>
    <xdr:ext cx="469265" cy="258445"/>
    <xdr:sp macro="" textlink="">
      <xdr:nvSpPr>
        <xdr:cNvPr id="509" name="n_4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7002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53975</xdr:rowOff>
    </xdr:from>
    <xdr:ext cx="469900" cy="258445"/>
    <xdr:sp macro="" textlink="">
      <xdr:nvSpPr>
        <xdr:cNvPr id="510" name="n_1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1075650" y="6569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65405</xdr:rowOff>
    </xdr:from>
    <xdr:ext cx="469265" cy="258445"/>
    <xdr:sp macro="" textlink="">
      <xdr:nvSpPr>
        <xdr:cNvPr id="511" name="n_2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0199350" y="6580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71120</xdr:rowOff>
    </xdr:from>
    <xdr:ext cx="469265" cy="259080"/>
    <xdr:sp macro="" textlink="">
      <xdr:nvSpPr>
        <xdr:cNvPr id="512" name="n_3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9310350" y="6586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76835</xdr:rowOff>
    </xdr:from>
    <xdr:ext cx="469265" cy="258445"/>
    <xdr:sp macro="" textlink="">
      <xdr:nvSpPr>
        <xdr:cNvPr id="513" name="n_4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8421350" y="6591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120650</xdr:rowOff>
    </xdr:from>
    <xdr:to>
      <xdr:col>85</xdr:col>
      <xdr:colOff>126365</xdr:colOff>
      <xdr:row>63</xdr:row>
      <xdr:rowOff>7620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5" y="9721850"/>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11430</xdr:rowOff>
    </xdr:from>
    <xdr:ext cx="405130" cy="259080"/>
    <xdr:sp macro="" textlink="">
      <xdr:nvSpPr>
        <xdr:cNvPr id="539" name="【学校施設】&#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081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080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66675</xdr:rowOff>
    </xdr:from>
    <xdr:ext cx="405130" cy="258445"/>
    <xdr:sp macro="" textlink="">
      <xdr:nvSpPr>
        <xdr:cNvPr id="541" name="【学校施設】&#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496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120650</xdr:rowOff>
    </xdr:from>
    <xdr:to>
      <xdr:col>86</xdr:col>
      <xdr:colOff>25400</xdr:colOff>
      <xdr:row>56</xdr:row>
      <xdr:rowOff>120650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76835</xdr:rowOff>
    </xdr:from>
    <xdr:ext cx="405130" cy="258445"/>
    <xdr:sp macro="" textlink="">
      <xdr:nvSpPr>
        <xdr:cNvPr id="543" name="【学校施設】&#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1923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74930</xdr:rowOff>
    </xdr:from>
    <xdr:ext cx="405130" cy="258445"/>
    <xdr:sp macro="" textlink="">
      <xdr:nvSpPr>
        <xdr:cNvPr id="555" name="【学校施設】&#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10361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146685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481300" y="1038606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99060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4592300" y="10340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151130</xdr:rowOff>
    </xdr:from>
    <xdr:to>
      <xdr:col>72</xdr:col>
      <xdr:colOff>38100</xdr:colOff>
      <xdr:row>60</xdr:row>
      <xdr:rowOff>81280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65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30480</xdr:rowOff>
    </xdr:from>
    <xdr:to>
      <xdr:col>76</xdr:col>
      <xdr:colOff>114300</xdr:colOff>
      <xdr:row>60</xdr:row>
      <xdr:rowOff>53340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3703300" y="10317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105410</xdr:rowOff>
    </xdr:from>
    <xdr:to>
      <xdr:col>67</xdr:col>
      <xdr:colOff>101600</xdr:colOff>
      <xdr:row>60</xdr:row>
      <xdr:rowOff>35560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763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156210</xdr:rowOff>
    </xdr:from>
    <xdr:to>
      <xdr:col>71</xdr:col>
      <xdr:colOff>177800</xdr:colOff>
      <xdr:row>60</xdr:row>
      <xdr:rowOff>30480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814300" y="10271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126365</xdr:rowOff>
    </xdr:from>
    <xdr:ext cx="405130" cy="259080"/>
    <xdr:sp macro="" textlink="">
      <xdr:nvSpPr>
        <xdr:cNvPr id="564" name="n_1ave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112395</xdr:rowOff>
    </xdr:from>
    <xdr:ext cx="404495" cy="258445"/>
    <xdr:sp macro="" textlink="">
      <xdr:nvSpPr>
        <xdr:cNvPr id="565" name="n_2ave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35" y="10399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93345</xdr:rowOff>
    </xdr:from>
    <xdr:ext cx="404495" cy="259080"/>
    <xdr:sp macro="" textlink="">
      <xdr:nvSpPr>
        <xdr:cNvPr id="566" name="n_3ave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35" y="10380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76200</xdr:rowOff>
    </xdr:from>
    <xdr:ext cx="404495" cy="258445"/>
    <xdr:sp macro="" textlink="">
      <xdr:nvSpPr>
        <xdr:cNvPr id="567" name="n_4ave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35" y="10363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140970</xdr:rowOff>
    </xdr:from>
    <xdr:ext cx="405130" cy="259080"/>
    <xdr:sp macro="" textlink="">
      <xdr:nvSpPr>
        <xdr:cNvPr id="568" name="n_1mainValue【学校施設】&#10;有形固定資産減価償却率">
          <a:extLst>
            <a:ext uri="{FF2B5EF4-FFF2-40B4-BE49-F238E27FC236}">
              <a16:creationId xmlns:a16="http://schemas.microsoft.com/office/drawing/2014/main" id="{00000000-0008-0000-0F00-000038020000}"/>
            </a:ext>
          </a:extLst>
        </xdr:cNvPr>
        <xdr:cNvSpPr txBox="1"/>
      </xdr:nvSpPr>
      <xdr:spPr>
        <a:xfrm>
          <a:off x="15266035" y="1042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120650</xdr:rowOff>
    </xdr:from>
    <xdr:ext cx="404495" cy="258445"/>
    <xdr:sp macro="" textlink="">
      <xdr:nvSpPr>
        <xdr:cNvPr id="569" name="n_2mainValue【学校施設】&#10;有形固定資産減価償却率">
          <a:extLst>
            <a:ext uri="{FF2B5EF4-FFF2-40B4-BE49-F238E27FC236}">
              <a16:creationId xmlns:a16="http://schemas.microsoft.com/office/drawing/2014/main" id="{00000000-0008-0000-0F00-000039020000}"/>
            </a:ext>
          </a:extLst>
        </xdr:cNvPr>
        <xdr:cNvSpPr txBox="1"/>
      </xdr:nvSpPr>
      <xdr:spPr>
        <a:xfrm>
          <a:off x="14389735" y="10064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97790</xdr:rowOff>
    </xdr:from>
    <xdr:ext cx="404495" cy="258445"/>
    <xdr:sp macro="" textlink="">
      <xdr:nvSpPr>
        <xdr:cNvPr id="570" name="n_3mainValue【学校施設】&#10;有形固定資産減価償却率">
          <a:extLst>
            <a:ext uri="{FF2B5EF4-FFF2-40B4-BE49-F238E27FC236}">
              <a16:creationId xmlns:a16="http://schemas.microsoft.com/office/drawing/2014/main" id="{00000000-0008-0000-0F00-00003A020000}"/>
            </a:ext>
          </a:extLst>
        </xdr:cNvPr>
        <xdr:cNvSpPr txBox="1"/>
      </xdr:nvSpPr>
      <xdr:spPr>
        <a:xfrm>
          <a:off x="13500735" y="1004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52070</xdr:rowOff>
    </xdr:from>
    <xdr:ext cx="404495" cy="258445"/>
    <xdr:sp macro="" textlink="">
      <xdr:nvSpPr>
        <xdr:cNvPr id="571" name="n_4mainValue【学校施設】&#10;有形固定資産減価償却率">
          <a:extLst>
            <a:ext uri="{FF2B5EF4-FFF2-40B4-BE49-F238E27FC236}">
              <a16:creationId xmlns:a16="http://schemas.microsoft.com/office/drawing/2014/main" id="{00000000-0008-0000-0F00-00003B020000}"/>
            </a:ext>
          </a:extLst>
        </xdr:cNvPr>
        <xdr:cNvSpPr txBox="1"/>
      </xdr:nvSpPr>
      <xdr:spPr>
        <a:xfrm>
          <a:off x="12611735" y="9996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135890</xdr:rowOff>
    </xdr:from>
    <xdr:to>
      <xdr:col>116</xdr:col>
      <xdr:colOff>62865</xdr:colOff>
      <xdr:row>63</xdr:row>
      <xdr:rowOff>116840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5" y="990854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8445"/>
    <xdr:sp macro="" textlink="">
      <xdr:nvSpPr>
        <xdr:cNvPr id="595" name="【学校施設】&#10;一人当たり面積最小値テキスト">
          <a:extLst>
            <a:ext uri="{FF2B5EF4-FFF2-40B4-BE49-F238E27FC236}">
              <a16:creationId xmlns:a16="http://schemas.microsoft.com/office/drawing/2014/main" id="{00000000-0008-0000-0F00-000053020000}"/>
            </a:ext>
          </a:extLst>
        </xdr:cNvPr>
        <xdr:cNvSpPr txBox="1"/>
      </xdr:nvSpPr>
      <xdr:spPr>
        <a:xfrm>
          <a:off x="22199600" y="10922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82550</xdr:rowOff>
    </xdr:from>
    <xdr:ext cx="469900" cy="259080"/>
    <xdr:sp macro="" textlink="">
      <xdr:nvSpPr>
        <xdr:cNvPr id="597" name="【学校施設】&#10;一人当たり面積最大値テキスト">
          <a:extLst>
            <a:ext uri="{FF2B5EF4-FFF2-40B4-BE49-F238E27FC236}">
              <a16:creationId xmlns:a16="http://schemas.microsoft.com/office/drawing/2014/main" id="{00000000-0008-0000-0F00-000055020000}"/>
            </a:ext>
          </a:extLst>
        </xdr:cNvPr>
        <xdr:cNvSpPr txBox="1"/>
      </xdr:nvSpPr>
      <xdr:spPr>
        <a:xfrm>
          <a:off x="22199600" y="968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135890</xdr:rowOff>
    </xdr:from>
    <xdr:to>
      <xdr:col>116</xdr:col>
      <xdr:colOff>152400</xdr:colOff>
      <xdr:row>57</xdr:row>
      <xdr:rowOff>135890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990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15875</xdr:rowOff>
    </xdr:from>
    <xdr:ext cx="469900" cy="259080"/>
    <xdr:sp macro="" textlink="">
      <xdr:nvSpPr>
        <xdr:cNvPr id="599" name="【学校施設】&#10;一人当たり面積平均値テキスト">
          <a:extLst>
            <a:ext uri="{FF2B5EF4-FFF2-40B4-BE49-F238E27FC236}">
              <a16:creationId xmlns:a16="http://schemas.microsoft.com/office/drawing/2014/main" id="{00000000-0008-0000-0F00-000057020000}"/>
            </a:ext>
          </a:extLst>
        </xdr:cNvPr>
        <xdr:cNvSpPr txBox="1"/>
      </xdr:nvSpPr>
      <xdr:spPr>
        <a:xfrm>
          <a:off x="22199600" y="1030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164465</xdr:rowOff>
    </xdr:from>
    <xdr:to>
      <xdr:col>116</xdr:col>
      <xdr:colOff>114300</xdr:colOff>
      <xdr:row>61</xdr:row>
      <xdr:rowOff>94615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xdr:rowOff>
    </xdr:from>
    <xdr:to>
      <xdr:col>112</xdr:col>
      <xdr:colOff>38100</xdr:colOff>
      <xdr:row>61</xdr:row>
      <xdr:rowOff>102870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7620</xdr:rowOff>
    </xdr:from>
    <xdr:to>
      <xdr:col>107</xdr:col>
      <xdr:colOff>101600</xdr:colOff>
      <xdr:row>61</xdr:row>
      <xdr:rowOff>109220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153035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0510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39370</xdr:rowOff>
    </xdr:from>
    <xdr:to>
      <xdr:col>98</xdr:col>
      <xdr:colOff>38100</xdr:colOff>
      <xdr:row>61</xdr:row>
      <xdr:rowOff>140970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15875</xdr:rowOff>
    </xdr:from>
    <xdr:to>
      <xdr:col>116</xdr:col>
      <xdr:colOff>114300</xdr:colOff>
      <xdr:row>61</xdr:row>
      <xdr:rowOff>117475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166370</xdr:rowOff>
    </xdr:from>
    <xdr:ext cx="469900" cy="258445"/>
    <xdr:sp macro="" textlink="">
      <xdr:nvSpPr>
        <xdr:cNvPr id="611" name="【学校施設】&#10;一人当たり面積該当値テキスト">
          <a:extLst>
            <a:ext uri="{FF2B5EF4-FFF2-40B4-BE49-F238E27FC236}">
              <a16:creationId xmlns:a16="http://schemas.microsoft.com/office/drawing/2014/main" id="{00000000-0008-0000-0F00-000063020000}"/>
            </a:ext>
          </a:extLst>
        </xdr:cNvPr>
        <xdr:cNvSpPr txBox="1"/>
      </xdr:nvSpPr>
      <xdr:spPr>
        <a:xfrm>
          <a:off x="22199600" y="10453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29845</xdr:rowOff>
    </xdr:from>
    <xdr:to>
      <xdr:col>112</xdr:col>
      <xdr:colOff>38100</xdr:colOff>
      <xdr:row>61</xdr:row>
      <xdr:rowOff>132080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66675</xdr:rowOff>
    </xdr:from>
    <xdr:to>
      <xdr:col>116</xdr:col>
      <xdr:colOff>63500</xdr:colOff>
      <xdr:row>61</xdr:row>
      <xdr:rowOff>80645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1323300" y="1052512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40640</xdr:rowOff>
    </xdr:from>
    <xdr:to>
      <xdr:col>107</xdr:col>
      <xdr:colOff>101600</xdr:colOff>
      <xdr:row>61</xdr:row>
      <xdr:rowOff>141605</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10499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80645</xdr:rowOff>
    </xdr:from>
    <xdr:to>
      <xdr:col>111</xdr:col>
      <xdr:colOff>177800</xdr:colOff>
      <xdr:row>61</xdr:row>
      <xdr:rowOff>90805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0434300" y="105390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53340</xdr:rowOff>
    </xdr:from>
    <xdr:to>
      <xdr:col>102</xdr:col>
      <xdr:colOff>165100</xdr:colOff>
      <xdr:row>61</xdr:row>
      <xdr:rowOff>154940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90805</xdr:rowOff>
    </xdr:from>
    <xdr:to>
      <xdr:col>107</xdr:col>
      <xdr:colOff>50800</xdr:colOff>
      <xdr:row>61</xdr:row>
      <xdr:rowOff>104140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105492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68580</xdr:rowOff>
    </xdr:from>
    <xdr:to>
      <xdr:col>98</xdr:col>
      <xdr:colOff>38100</xdr:colOff>
      <xdr:row>61</xdr:row>
      <xdr:rowOff>170180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104140</xdr:rowOff>
    </xdr:from>
    <xdr:to>
      <xdr:col>102</xdr:col>
      <xdr:colOff>114300</xdr:colOff>
      <xdr:row>61</xdr:row>
      <xdr:rowOff>119380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656300" y="105625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119380</xdr:rowOff>
    </xdr:from>
    <xdr:ext cx="469900" cy="259080"/>
    <xdr:sp macro="" textlink="">
      <xdr:nvSpPr>
        <xdr:cNvPr id="620" name="n_1aveValue【学校施設】&#10;一人当たり面積">
          <a:extLst>
            <a:ext uri="{FF2B5EF4-FFF2-40B4-BE49-F238E27FC236}">
              <a16:creationId xmlns:a16="http://schemas.microsoft.com/office/drawing/2014/main" id="{00000000-0008-0000-0F00-00006C020000}"/>
            </a:ext>
          </a:extLst>
        </xdr:cNvPr>
        <xdr:cNvSpPr txBox="1"/>
      </xdr:nvSpPr>
      <xdr:spPr>
        <a:xfrm>
          <a:off x="21075650" y="1023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125730</xdr:rowOff>
    </xdr:from>
    <xdr:ext cx="469265" cy="259080"/>
    <xdr:sp macro="" textlink="">
      <xdr:nvSpPr>
        <xdr:cNvPr id="621" name="n_2aveValue【学校施設】&#10;一人当たり面積">
          <a:extLst>
            <a:ext uri="{FF2B5EF4-FFF2-40B4-BE49-F238E27FC236}">
              <a16:creationId xmlns:a16="http://schemas.microsoft.com/office/drawing/2014/main" id="{00000000-0008-0000-0F00-00006D020000}"/>
            </a:ext>
          </a:extLst>
        </xdr:cNvPr>
        <xdr:cNvSpPr txBox="1"/>
      </xdr:nvSpPr>
      <xdr:spPr>
        <a:xfrm>
          <a:off x="20199350" y="10241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169545</xdr:rowOff>
    </xdr:from>
    <xdr:ext cx="469265" cy="258445"/>
    <xdr:sp macro="" textlink="">
      <xdr:nvSpPr>
        <xdr:cNvPr id="622" name="n_3aveValue【学校施設】&#10;一人当たり面積">
          <a:extLst>
            <a:ext uri="{FF2B5EF4-FFF2-40B4-BE49-F238E27FC236}">
              <a16:creationId xmlns:a16="http://schemas.microsoft.com/office/drawing/2014/main" id="{00000000-0008-0000-0F00-00006E020000}"/>
            </a:ext>
          </a:extLst>
        </xdr:cNvPr>
        <xdr:cNvSpPr txBox="1"/>
      </xdr:nvSpPr>
      <xdr:spPr>
        <a:xfrm>
          <a:off x="19310350" y="10285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157480</xdr:rowOff>
    </xdr:from>
    <xdr:ext cx="469265" cy="258445"/>
    <xdr:sp macro="" textlink="">
      <xdr:nvSpPr>
        <xdr:cNvPr id="623" name="n_4aveValue【学校施設】&#10;一人当たり面積">
          <a:extLst>
            <a:ext uri="{FF2B5EF4-FFF2-40B4-BE49-F238E27FC236}">
              <a16:creationId xmlns:a16="http://schemas.microsoft.com/office/drawing/2014/main" id="{00000000-0008-0000-0F00-00006F020000}"/>
            </a:ext>
          </a:extLst>
        </xdr:cNvPr>
        <xdr:cNvSpPr txBox="1"/>
      </xdr:nvSpPr>
      <xdr:spPr>
        <a:xfrm>
          <a:off x="18421350" y="10273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122555</xdr:rowOff>
    </xdr:from>
    <xdr:ext cx="469900" cy="258445"/>
    <xdr:sp macro="" textlink="">
      <xdr:nvSpPr>
        <xdr:cNvPr id="624" name="n_1mainValue【学校施設】&#10;一人当たり面積">
          <a:extLst>
            <a:ext uri="{FF2B5EF4-FFF2-40B4-BE49-F238E27FC236}">
              <a16:creationId xmlns:a16="http://schemas.microsoft.com/office/drawing/2014/main" id="{00000000-0008-0000-0F00-000070020000}"/>
            </a:ext>
          </a:extLst>
        </xdr:cNvPr>
        <xdr:cNvSpPr txBox="1"/>
      </xdr:nvSpPr>
      <xdr:spPr>
        <a:xfrm>
          <a:off x="21075650" y="10581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132715</xdr:rowOff>
    </xdr:from>
    <xdr:ext cx="469265" cy="258445"/>
    <xdr:sp macro="" textlink="">
      <xdr:nvSpPr>
        <xdr:cNvPr id="625" name="n_2mainValue【学校施設】&#10;一人当たり面積">
          <a:extLst>
            <a:ext uri="{FF2B5EF4-FFF2-40B4-BE49-F238E27FC236}">
              <a16:creationId xmlns:a16="http://schemas.microsoft.com/office/drawing/2014/main" id="{00000000-0008-0000-0F00-000071020000}"/>
            </a:ext>
          </a:extLst>
        </xdr:cNvPr>
        <xdr:cNvSpPr txBox="1"/>
      </xdr:nvSpPr>
      <xdr:spPr>
        <a:xfrm>
          <a:off x="20199350" y="10591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146050</xdr:rowOff>
    </xdr:from>
    <xdr:ext cx="469265" cy="258445"/>
    <xdr:sp macro="" textlink="">
      <xdr:nvSpPr>
        <xdr:cNvPr id="626" name="n_3mainValue【学校施設】&#10;一人当たり面積">
          <a:extLst>
            <a:ext uri="{FF2B5EF4-FFF2-40B4-BE49-F238E27FC236}">
              <a16:creationId xmlns:a16="http://schemas.microsoft.com/office/drawing/2014/main" id="{00000000-0008-0000-0F00-000072020000}"/>
            </a:ext>
          </a:extLst>
        </xdr:cNvPr>
        <xdr:cNvSpPr txBox="1"/>
      </xdr:nvSpPr>
      <xdr:spPr>
        <a:xfrm>
          <a:off x="19310350" y="10604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161290</xdr:rowOff>
    </xdr:from>
    <xdr:ext cx="469265" cy="259080"/>
    <xdr:sp macro="" textlink="">
      <xdr:nvSpPr>
        <xdr:cNvPr id="627" name="n_4mainValue【学校施設】&#10;一人当たり面積">
          <a:extLst>
            <a:ext uri="{FF2B5EF4-FFF2-40B4-BE49-F238E27FC236}">
              <a16:creationId xmlns:a16="http://schemas.microsoft.com/office/drawing/2014/main" id="{00000000-0008-0000-0F00-000073020000}"/>
            </a:ext>
          </a:extLst>
        </xdr:cNvPr>
        <xdr:cNvSpPr txBox="1"/>
      </xdr:nvSpPr>
      <xdr:spPr>
        <a:xfrm>
          <a:off x="18421350" y="1061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F00-00009B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100965</xdr:rowOff>
    </xdr:from>
    <xdr:to>
      <xdr:col>85</xdr:col>
      <xdr:colOff>126365</xdr:colOff>
      <xdr:row>108</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6318865" y="170745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669" name="【公民館】&#10;有形固定資産減価償却率最小値テキスト">
          <a:extLst>
            <a:ext uri="{FF2B5EF4-FFF2-40B4-BE49-F238E27FC236}">
              <a16:creationId xmlns:a16="http://schemas.microsoft.com/office/drawing/2014/main" id="{00000000-0008-0000-0F00-00009D020000}"/>
            </a:ext>
          </a:extLst>
        </xdr:cNvPr>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47625</xdr:rowOff>
    </xdr:from>
    <xdr:ext cx="405130" cy="259080"/>
    <xdr:sp macro="" textlink="">
      <xdr:nvSpPr>
        <xdr:cNvPr id="671" name="【公民館】&#10;有形固定資産減価償却率最大値テキスト">
          <a:extLst>
            <a:ext uri="{FF2B5EF4-FFF2-40B4-BE49-F238E27FC236}">
              <a16:creationId xmlns:a16="http://schemas.microsoft.com/office/drawing/2014/main" id="{00000000-0008-0000-0F00-00009F020000}"/>
            </a:ext>
          </a:extLst>
        </xdr:cNvPr>
        <xdr:cNvSpPr txBox="1"/>
      </xdr:nvSpPr>
      <xdr:spPr>
        <a:xfrm>
          <a:off x="163576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100965</xdr:rowOff>
    </xdr:from>
    <xdr:to>
      <xdr:col>86</xdr:col>
      <xdr:colOff>25400</xdr:colOff>
      <xdr:row>99</xdr:row>
      <xdr:rowOff>100965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8445"/>
    <xdr:sp macro="" textlink="">
      <xdr:nvSpPr>
        <xdr:cNvPr id="673" name="【公民館】&#10;有形固定資産減価償却率平均値テキスト">
          <a:extLst>
            <a:ext uri="{FF2B5EF4-FFF2-40B4-BE49-F238E27FC236}">
              <a16:creationId xmlns:a16="http://schemas.microsoft.com/office/drawing/2014/main" id="{00000000-0008-0000-0F00-0000A1020000}"/>
            </a:ext>
          </a:extLst>
        </xdr:cNvPr>
        <xdr:cNvSpPr txBox="1"/>
      </xdr:nvSpPr>
      <xdr:spPr>
        <a:xfrm>
          <a:off x="16357600" y="178943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142240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62687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31115</xdr:rowOff>
    </xdr:from>
    <xdr:to>
      <xdr:col>76</xdr:col>
      <xdr:colOff>165100</xdr:colOff>
      <xdr:row>105</xdr:row>
      <xdr:rowOff>132715</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4541500" y="180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145415</xdr:rowOff>
    </xdr:from>
    <xdr:to>
      <xdr:col>67</xdr:col>
      <xdr:colOff>101600</xdr:colOff>
      <xdr:row>105</xdr:row>
      <xdr:rowOff>75565</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2763500" y="179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170180</xdr:rowOff>
    </xdr:from>
    <xdr:to>
      <xdr:col>85</xdr:col>
      <xdr:colOff>177800</xdr:colOff>
      <xdr:row>107</xdr:row>
      <xdr:rowOff>100330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6268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148590</xdr:rowOff>
    </xdr:from>
    <xdr:ext cx="405130" cy="259080"/>
    <xdr:sp macro="" textlink="">
      <xdr:nvSpPr>
        <xdr:cNvPr id="685" name="【公民館】&#10;有形固定資産減価償却率該当値テキスト">
          <a:extLst>
            <a:ext uri="{FF2B5EF4-FFF2-40B4-BE49-F238E27FC236}">
              <a16:creationId xmlns:a16="http://schemas.microsoft.com/office/drawing/2014/main" id="{00000000-0008-0000-0F00-0000AD020000}"/>
            </a:ext>
          </a:extLst>
        </xdr:cNvPr>
        <xdr:cNvSpPr txBox="1"/>
      </xdr:nvSpPr>
      <xdr:spPr>
        <a:xfrm>
          <a:off x="16357600" y="18322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128270</xdr:rowOff>
    </xdr:from>
    <xdr:to>
      <xdr:col>81</xdr:col>
      <xdr:colOff>101600</xdr:colOff>
      <xdr:row>107</xdr:row>
      <xdr:rowOff>58420</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543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xdr:rowOff>
    </xdr:from>
    <xdr:to>
      <xdr:col>85</xdr:col>
      <xdr:colOff>127000</xdr:colOff>
      <xdr:row>107</xdr:row>
      <xdr:rowOff>49530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481300" y="183527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86360</xdr:rowOff>
    </xdr:from>
    <xdr:to>
      <xdr:col>76</xdr:col>
      <xdr:colOff>165100</xdr:colOff>
      <xdr:row>107</xdr:row>
      <xdr:rowOff>16510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45415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137160</xdr:rowOff>
    </xdr:from>
    <xdr:to>
      <xdr:col>81</xdr:col>
      <xdr:colOff>50800</xdr:colOff>
      <xdr:row>107</xdr:row>
      <xdr:rowOff>7620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4592300" y="183108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44450</xdr:rowOff>
    </xdr:from>
    <xdr:to>
      <xdr:col>72</xdr:col>
      <xdr:colOff>38100</xdr:colOff>
      <xdr:row>106</xdr:row>
      <xdr:rowOff>146050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365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95250</xdr:rowOff>
    </xdr:from>
    <xdr:to>
      <xdr:col>76</xdr:col>
      <xdr:colOff>114300</xdr:colOff>
      <xdr:row>106</xdr:row>
      <xdr:rowOff>137160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3703300" y="182689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xdr:rowOff>
    </xdr:from>
    <xdr:to>
      <xdr:col>67</xdr:col>
      <xdr:colOff>101600</xdr:colOff>
      <xdr:row>106</xdr:row>
      <xdr:rowOff>104140</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2763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53340</xdr:rowOff>
    </xdr:from>
    <xdr:to>
      <xdr:col>71</xdr:col>
      <xdr:colOff>177800</xdr:colOff>
      <xdr:row>106</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814300" y="182270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145415</xdr:rowOff>
    </xdr:from>
    <xdr:ext cx="405130" cy="258445"/>
    <xdr:sp macro="" textlink="">
      <xdr:nvSpPr>
        <xdr:cNvPr id="694" name="n_1aveValue【公民館】&#10;有形固定資産減価償却率">
          <a:extLst>
            <a:ext uri="{FF2B5EF4-FFF2-40B4-BE49-F238E27FC236}">
              <a16:creationId xmlns:a16="http://schemas.microsoft.com/office/drawing/2014/main" id="{00000000-0008-0000-0F00-0000B6020000}"/>
            </a:ext>
          </a:extLst>
        </xdr:cNvPr>
        <xdr:cNvSpPr txBox="1"/>
      </xdr:nvSpPr>
      <xdr:spPr>
        <a:xfrm>
          <a:off x="15266035" y="17804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149225</xdr:rowOff>
    </xdr:from>
    <xdr:ext cx="404495" cy="259080"/>
    <xdr:sp macro="" textlink="">
      <xdr:nvSpPr>
        <xdr:cNvPr id="695" name="n_2aveValue【公民館】&#10;有形固定資産減価償却率">
          <a:extLst>
            <a:ext uri="{FF2B5EF4-FFF2-40B4-BE49-F238E27FC236}">
              <a16:creationId xmlns:a16="http://schemas.microsoft.com/office/drawing/2014/main" id="{00000000-0008-0000-0F00-0000B7020000}"/>
            </a:ext>
          </a:extLst>
        </xdr:cNvPr>
        <xdr:cNvSpPr txBox="1"/>
      </xdr:nvSpPr>
      <xdr:spPr>
        <a:xfrm>
          <a:off x="14389735" y="17808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114935</xdr:rowOff>
    </xdr:from>
    <xdr:ext cx="404495" cy="259080"/>
    <xdr:sp macro="" textlink="">
      <xdr:nvSpPr>
        <xdr:cNvPr id="696" name="n_3aveValue【公民館】&#10;有形固定資産減価償却率">
          <a:extLst>
            <a:ext uri="{FF2B5EF4-FFF2-40B4-BE49-F238E27FC236}">
              <a16:creationId xmlns:a16="http://schemas.microsoft.com/office/drawing/2014/main" id="{00000000-0008-0000-0F00-0000B8020000}"/>
            </a:ext>
          </a:extLst>
        </xdr:cNvPr>
        <xdr:cNvSpPr txBox="1"/>
      </xdr:nvSpPr>
      <xdr:spPr>
        <a:xfrm>
          <a:off x="13500735" y="17774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92075</xdr:rowOff>
    </xdr:from>
    <xdr:ext cx="404495" cy="259080"/>
    <xdr:sp macro="" textlink="">
      <xdr:nvSpPr>
        <xdr:cNvPr id="697" name="n_4aveValue【公民館】&#10;有形固定資産減価償却率">
          <a:extLst>
            <a:ext uri="{FF2B5EF4-FFF2-40B4-BE49-F238E27FC236}">
              <a16:creationId xmlns:a16="http://schemas.microsoft.com/office/drawing/2014/main" id="{00000000-0008-0000-0F00-0000B9020000}"/>
            </a:ext>
          </a:extLst>
        </xdr:cNvPr>
        <xdr:cNvSpPr txBox="1"/>
      </xdr:nvSpPr>
      <xdr:spPr>
        <a:xfrm>
          <a:off x="12611735" y="17751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49530</xdr:rowOff>
    </xdr:from>
    <xdr:ext cx="405130" cy="259080"/>
    <xdr:sp macro="" textlink="">
      <xdr:nvSpPr>
        <xdr:cNvPr id="698" name="n_1mainValue【公民館】&#10;有形固定資産減価償却率">
          <a:extLst>
            <a:ext uri="{FF2B5EF4-FFF2-40B4-BE49-F238E27FC236}">
              <a16:creationId xmlns:a16="http://schemas.microsoft.com/office/drawing/2014/main" id="{00000000-0008-0000-0F00-0000BA020000}"/>
            </a:ext>
          </a:extLst>
        </xdr:cNvPr>
        <xdr:cNvSpPr txBox="1"/>
      </xdr:nvSpPr>
      <xdr:spPr>
        <a:xfrm>
          <a:off x="15266035" y="1839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7620</xdr:rowOff>
    </xdr:from>
    <xdr:ext cx="404495" cy="258445"/>
    <xdr:sp macro="" textlink="">
      <xdr:nvSpPr>
        <xdr:cNvPr id="699" name="n_2mainValue【公民館】&#10;有形固定資産減価償却率">
          <a:extLst>
            <a:ext uri="{FF2B5EF4-FFF2-40B4-BE49-F238E27FC236}">
              <a16:creationId xmlns:a16="http://schemas.microsoft.com/office/drawing/2014/main" id="{00000000-0008-0000-0F00-0000BB020000}"/>
            </a:ext>
          </a:extLst>
        </xdr:cNvPr>
        <xdr:cNvSpPr txBox="1"/>
      </xdr:nvSpPr>
      <xdr:spPr>
        <a:xfrm>
          <a:off x="14389735" y="18352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137160</xdr:rowOff>
    </xdr:from>
    <xdr:ext cx="404495" cy="259080"/>
    <xdr:sp macro="" textlink="">
      <xdr:nvSpPr>
        <xdr:cNvPr id="700" name="n_3mainValue【公民館】&#10;有形固定資産減価償却率">
          <a:extLst>
            <a:ext uri="{FF2B5EF4-FFF2-40B4-BE49-F238E27FC236}">
              <a16:creationId xmlns:a16="http://schemas.microsoft.com/office/drawing/2014/main" id="{00000000-0008-0000-0F00-0000BC020000}"/>
            </a:ext>
          </a:extLst>
        </xdr:cNvPr>
        <xdr:cNvSpPr txBox="1"/>
      </xdr:nvSpPr>
      <xdr:spPr>
        <a:xfrm>
          <a:off x="13500735" y="18310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95250</xdr:rowOff>
    </xdr:from>
    <xdr:ext cx="404495" cy="259080"/>
    <xdr:sp macro="" textlink="">
      <xdr:nvSpPr>
        <xdr:cNvPr id="701" name="n_4mainValue【公民館】&#10;有形固定資産減価償却率">
          <a:extLst>
            <a:ext uri="{FF2B5EF4-FFF2-40B4-BE49-F238E27FC236}">
              <a16:creationId xmlns:a16="http://schemas.microsoft.com/office/drawing/2014/main" id="{00000000-0008-0000-0F00-0000BD020000}"/>
            </a:ext>
          </a:extLst>
        </xdr:cNvPr>
        <xdr:cNvSpPr txBox="1"/>
      </xdr:nvSpPr>
      <xdr:spPr>
        <a:xfrm>
          <a:off x="12611735" y="18268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F00-0000D2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33020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2160865" y="171640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724" name="【公民館】&#10;一人当たり面積最小値テキスト">
          <a:extLst>
            <a:ext uri="{FF2B5EF4-FFF2-40B4-BE49-F238E27FC236}">
              <a16:creationId xmlns:a16="http://schemas.microsoft.com/office/drawing/2014/main" id="{00000000-0008-0000-0F00-0000D4020000}"/>
            </a:ext>
          </a:extLst>
        </xdr:cNvPr>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726" name="【公民館】&#10;一人当たり面積最大値テキスト">
          <a:extLst>
            <a:ext uri="{FF2B5EF4-FFF2-40B4-BE49-F238E27FC236}">
              <a16:creationId xmlns:a16="http://schemas.microsoft.com/office/drawing/2014/main" id="{00000000-0008-0000-0F00-0000D6020000}"/>
            </a:ext>
          </a:extLst>
        </xdr:cNvPr>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97790</xdr:rowOff>
    </xdr:from>
    <xdr:ext cx="469900" cy="258445"/>
    <xdr:sp macro="" textlink="">
      <xdr:nvSpPr>
        <xdr:cNvPr id="728" name="【公民館】&#10;一人当たり面積平均値テキスト">
          <a:extLst>
            <a:ext uri="{FF2B5EF4-FFF2-40B4-BE49-F238E27FC236}">
              <a16:creationId xmlns:a16="http://schemas.microsoft.com/office/drawing/2014/main" id="{00000000-0008-0000-0F00-0000D8020000}"/>
            </a:ext>
          </a:extLst>
        </xdr:cNvPr>
        <xdr:cNvSpPr txBox="1"/>
      </xdr:nvSpPr>
      <xdr:spPr>
        <a:xfrm>
          <a:off x="22199600" y="181000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132715</xdr:rowOff>
    </xdr:from>
    <xdr:to>
      <xdr:col>112</xdr:col>
      <xdr:colOff>38100</xdr:colOff>
      <xdr:row>106</xdr:row>
      <xdr:rowOff>63500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1272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112395</xdr:rowOff>
    </xdr:from>
    <xdr:to>
      <xdr:col>107</xdr:col>
      <xdr:colOff>101600</xdr:colOff>
      <xdr:row>106</xdr:row>
      <xdr:rowOff>42545</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03835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121285</xdr:rowOff>
    </xdr:from>
    <xdr:to>
      <xdr:col>102</xdr:col>
      <xdr:colOff>165100</xdr:colOff>
      <xdr:row>106</xdr:row>
      <xdr:rowOff>52070</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94945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78105</xdr:rowOff>
    </xdr:from>
    <xdr:to>
      <xdr:col>98</xdr:col>
      <xdr:colOff>38100</xdr:colOff>
      <xdr:row>106</xdr:row>
      <xdr:rowOff>8255</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8605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5080</xdr:rowOff>
    </xdr:from>
    <xdr:to>
      <xdr:col>116</xdr:col>
      <xdr:colOff>114300</xdr:colOff>
      <xdr:row>103</xdr:row>
      <xdr:rowOff>106680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21107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27940</xdr:rowOff>
    </xdr:from>
    <xdr:ext cx="469900" cy="259080"/>
    <xdr:sp macro="" textlink="">
      <xdr:nvSpPr>
        <xdr:cNvPr id="740" name="【公民館】&#10;一人当たり面積該当値テキスト">
          <a:extLst>
            <a:ext uri="{FF2B5EF4-FFF2-40B4-BE49-F238E27FC236}">
              <a16:creationId xmlns:a16="http://schemas.microsoft.com/office/drawing/2014/main" id="{00000000-0008-0000-0F00-0000E4020000}"/>
            </a:ext>
          </a:extLst>
        </xdr:cNvPr>
        <xdr:cNvSpPr txBox="1"/>
      </xdr:nvSpPr>
      <xdr:spPr>
        <a:xfrm>
          <a:off x="22199600" y="17515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16510</xdr:rowOff>
    </xdr:from>
    <xdr:to>
      <xdr:col>112</xdr:col>
      <xdr:colOff>38100</xdr:colOff>
      <xdr:row>103</xdr:row>
      <xdr:rowOff>118110</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1272500" y="1767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55880</xdr:rowOff>
    </xdr:from>
    <xdr:to>
      <xdr:col>116</xdr:col>
      <xdr:colOff>63500</xdr:colOff>
      <xdr:row>103</xdr:row>
      <xdr:rowOff>67310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1323300" y="177152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27940</xdr:rowOff>
    </xdr:from>
    <xdr:to>
      <xdr:col>107</xdr:col>
      <xdr:colOff>101600</xdr:colOff>
      <xdr:row>103</xdr:row>
      <xdr:rowOff>129540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0383500" y="176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67310</xdr:rowOff>
    </xdr:from>
    <xdr:to>
      <xdr:col>111</xdr:col>
      <xdr:colOff>177800</xdr:colOff>
      <xdr:row>103</xdr:row>
      <xdr:rowOff>78740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20434300" y="177266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39370</xdr:rowOff>
    </xdr:from>
    <xdr:to>
      <xdr:col>102</xdr:col>
      <xdr:colOff>165100</xdr:colOff>
      <xdr:row>103</xdr:row>
      <xdr:rowOff>140970</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9494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78740</xdr:rowOff>
    </xdr:from>
    <xdr:to>
      <xdr:col>107</xdr:col>
      <xdr:colOff>50800</xdr:colOff>
      <xdr:row>103</xdr:row>
      <xdr:rowOff>90170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9545300" y="177380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55245</xdr:rowOff>
    </xdr:from>
    <xdr:to>
      <xdr:col>98</xdr:col>
      <xdr:colOff>38100</xdr:colOff>
      <xdr:row>103</xdr:row>
      <xdr:rowOff>156845</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8605500" y="177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90170</xdr:rowOff>
    </xdr:from>
    <xdr:to>
      <xdr:col>102</xdr:col>
      <xdr:colOff>114300</xdr:colOff>
      <xdr:row>103</xdr:row>
      <xdr:rowOff>106045</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8656300" y="177495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53975</xdr:rowOff>
    </xdr:from>
    <xdr:ext cx="469900" cy="258445"/>
    <xdr:sp macro="" textlink="">
      <xdr:nvSpPr>
        <xdr:cNvPr id="749" name="n_1aveValue【公民館】&#10;一人当たり面積">
          <a:extLst>
            <a:ext uri="{FF2B5EF4-FFF2-40B4-BE49-F238E27FC236}">
              <a16:creationId xmlns:a16="http://schemas.microsoft.com/office/drawing/2014/main" id="{00000000-0008-0000-0F00-0000ED020000}"/>
            </a:ext>
          </a:extLst>
        </xdr:cNvPr>
        <xdr:cNvSpPr txBox="1"/>
      </xdr:nvSpPr>
      <xdr:spPr>
        <a:xfrm>
          <a:off x="21075650" y="18227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33655</xdr:rowOff>
    </xdr:from>
    <xdr:ext cx="469265" cy="258445"/>
    <xdr:sp macro="" textlink="">
      <xdr:nvSpPr>
        <xdr:cNvPr id="750" name="n_2aveValue【公民館】&#10;一人当たり面積">
          <a:extLst>
            <a:ext uri="{FF2B5EF4-FFF2-40B4-BE49-F238E27FC236}">
              <a16:creationId xmlns:a16="http://schemas.microsoft.com/office/drawing/2014/main" id="{00000000-0008-0000-0F00-0000EE020000}"/>
            </a:ext>
          </a:extLst>
        </xdr:cNvPr>
        <xdr:cNvSpPr txBox="1"/>
      </xdr:nvSpPr>
      <xdr:spPr>
        <a:xfrm>
          <a:off x="20199350" y="18207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42545</xdr:rowOff>
    </xdr:from>
    <xdr:ext cx="469265" cy="258445"/>
    <xdr:sp macro="" textlink="">
      <xdr:nvSpPr>
        <xdr:cNvPr id="751" name="n_3aveValue【公民館】&#10;一人当たり面積">
          <a:extLst>
            <a:ext uri="{FF2B5EF4-FFF2-40B4-BE49-F238E27FC236}">
              <a16:creationId xmlns:a16="http://schemas.microsoft.com/office/drawing/2014/main" id="{00000000-0008-0000-0F00-0000EF020000}"/>
            </a:ext>
          </a:extLst>
        </xdr:cNvPr>
        <xdr:cNvSpPr txBox="1"/>
      </xdr:nvSpPr>
      <xdr:spPr>
        <a:xfrm>
          <a:off x="19310350" y="18216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170815</xdr:rowOff>
    </xdr:from>
    <xdr:ext cx="469265" cy="258445"/>
    <xdr:sp macro="" textlink="">
      <xdr:nvSpPr>
        <xdr:cNvPr id="752" name="n_4aveValue【公民館】&#10;一人当たり面積">
          <a:extLst>
            <a:ext uri="{FF2B5EF4-FFF2-40B4-BE49-F238E27FC236}">
              <a16:creationId xmlns:a16="http://schemas.microsoft.com/office/drawing/2014/main" id="{00000000-0008-0000-0F00-0000F0020000}"/>
            </a:ext>
          </a:extLst>
        </xdr:cNvPr>
        <xdr:cNvSpPr txBox="1"/>
      </xdr:nvSpPr>
      <xdr:spPr>
        <a:xfrm>
          <a:off x="18421350" y="18173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134620</xdr:rowOff>
    </xdr:from>
    <xdr:ext cx="469900" cy="258445"/>
    <xdr:sp macro="" textlink="">
      <xdr:nvSpPr>
        <xdr:cNvPr id="753" name="n_1mainValue【公民館】&#10;一人当たり面積">
          <a:extLst>
            <a:ext uri="{FF2B5EF4-FFF2-40B4-BE49-F238E27FC236}">
              <a16:creationId xmlns:a16="http://schemas.microsoft.com/office/drawing/2014/main" id="{00000000-0008-0000-0F00-0000F1020000}"/>
            </a:ext>
          </a:extLst>
        </xdr:cNvPr>
        <xdr:cNvSpPr txBox="1"/>
      </xdr:nvSpPr>
      <xdr:spPr>
        <a:xfrm>
          <a:off x="21075650" y="17451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146050</xdr:rowOff>
    </xdr:from>
    <xdr:ext cx="469265" cy="258445"/>
    <xdr:sp macro="" textlink="">
      <xdr:nvSpPr>
        <xdr:cNvPr id="754" name="n_2mainValue【公民館】&#10;一人当たり面積">
          <a:extLst>
            <a:ext uri="{FF2B5EF4-FFF2-40B4-BE49-F238E27FC236}">
              <a16:creationId xmlns:a16="http://schemas.microsoft.com/office/drawing/2014/main" id="{00000000-0008-0000-0F00-0000F2020000}"/>
            </a:ext>
          </a:extLst>
        </xdr:cNvPr>
        <xdr:cNvSpPr txBox="1"/>
      </xdr:nvSpPr>
      <xdr:spPr>
        <a:xfrm>
          <a:off x="20199350" y="17462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157480</xdr:rowOff>
    </xdr:from>
    <xdr:ext cx="469265" cy="258445"/>
    <xdr:sp macro="" textlink="">
      <xdr:nvSpPr>
        <xdr:cNvPr id="755" name="n_3mainValue【公民館】&#10;一人当たり面積">
          <a:extLst>
            <a:ext uri="{FF2B5EF4-FFF2-40B4-BE49-F238E27FC236}">
              <a16:creationId xmlns:a16="http://schemas.microsoft.com/office/drawing/2014/main" id="{00000000-0008-0000-0F00-0000F3020000}"/>
            </a:ext>
          </a:extLst>
        </xdr:cNvPr>
        <xdr:cNvSpPr txBox="1"/>
      </xdr:nvSpPr>
      <xdr:spPr>
        <a:xfrm>
          <a:off x="19310350" y="17473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1905</xdr:rowOff>
    </xdr:from>
    <xdr:ext cx="469265" cy="259080"/>
    <xdr:sp macro="" textlink="">
      <xdr:nvSpPr>
        <xdr:cNvPr id="756" name="n_4mainValue【公民館】&#10;一人当たり面積">
          <a:extLst>
            <a:ext uri="{FF2B5EF4-FFF2-40B4-BE49-F238E27FC236}">
              <a16:creationId xmlns:a16="http://schemas.microsoft.com/office/drawing/2014/main" id="{00000000-0008-0000-0F00-0000F4020000}"/>
            </a:ext>
          </a:extLst>
        </xdr:cNvPr>
        <xdr:cNvSpPr txBox="1"/>
      </xdr:nvSpPr>
      <xdr:spPr>
        <a:xfrm>
          <a:off x="18421350" y="17489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特に高くなっている施設は【公営住宅】と【公民館】であり、反対に低くなっている施設は【認定こども園・幼稚園・保育所】と【橋りょう・トンネル】である。</a:t>
          </a:r>
        </a:p>
        <a:p>
          <a:r>
            <a:rPr lang="ja-JP" altLang="en-US">
              <a:latin typeface="ＭＳ Ｐゴシック"/>
              <a:ea typeface="ＭＳ Ｐゴシック"/>
            </a:rPr>
            <a:t>　【認定こども園・幼稚園・保育所】については、平成２８年度に「上野原こども園」が新規開所されたことに伴って有形固定資産減価償却率は大幅に減少となっており、またこれにより、一人当たり面積についても大幅に増加した経緯がある。平成２９年度は有形固定資産減価償却率及び一人当たり面積が前年度より減少しているが、これは、「上野原こども園」に統合された保育所のうち「上野原第一保育所」が除却されたためである。それ以降は両数値とも緩やかな上昇傾向</a:t>
          </a:r>
          <a:r>
            <a:rPr lang="ja-JP" altLang="en-US" sz="1100">
              <a:latin typeface="ＭＳ ゴシック"/>
              <a:ea typeface="ＭＳ ゴシック"/>
            </a:rPr>
            <a:t>が続いている。</a:t>
          </a:r>
          <a:endParaRPr lang="ja-JP" altLang="en-US">
            <a:latin typeface="ＭＳ Ｐゴシック"/>
            <a:ea typeface="ＭＳ Ｐゴシック"/>
          </a:endParaRPr>
        </a:p>
        <a:p>
          <a:r>
            <a:rPr lang="ja-JP" altLang="en-US">
              <a:latin typeface="ＭＳ Ｐゴシック"/>
              <a:ea typeface="ＭＳ Ｐゴシック"/>
            </a:rPr>
            <a:t>　【橋りょう・トンネル】における有形固定資産減価償却率は、類似団体内平均等と比較して下回っているものの、一人当たりの有形固定資産（償却資産）額は大幅に上回っている状況である。これは、市が管理する道路法上の橋りょうだけでも260橋以上、トンネルも7本あり、当市の地理的な特色に起因しているためと考えられる。</a:t>
          </a:r>
        </a:p>
        <a:p>
          <a:r>
            <a:rPr lang="ja-JP" altLang="en-US">
              <a:latin typeface="ＭＳ Ｐゴシック"/>
              <a:ea typeface="ＭＳ Ｐゴシック"/>
            </a:rPr>
            <a:t>　【公営住宅】における有形固定資産減価償却率は、類似団体内平均等と比較して大きく上回っている。これは、公営住宅の多くが昭和30年代から50年代の間に建設されているためである</a:t>
          </a:r>
          <a:r>
            <a:rPr lang="ja-JP" altLang="en-US">
              <a:solidFill>
                <a:schemeClr val="tx1"/>
              </a:solidFill>
              <a:latin typeface="ＭＳ Ｐゴシック"/>
              <a:ea typeface="ＭＳ Ｐゴシック"/>
            </a:rPr>
            <a:t>が、公営住宅等長寿命化計画（令和3年2月策定）等に基づ</a:t>
          </a:r>
          <a:r>
            <a:rPr lang="ja-JP" altLang="en-US">
              <a:latin typeface="ＭＳ Ｐゴシック"/>
              <a:ea typeface="ＭＳ Ｐゴシック"/>
            </a:rPr>
            <a:t>きながら、日々の維持管理を行っている状況である。</a:t>
          </a:r>
        </a:p>
        <a:p>
          <a:r>
            <a:rPr lang="ja-JP" altLang="en-US">
              <a:latin typeface="ＭＳ Ｐゴシック"/>
              <a:ea typeface="ＭＳ Ｐゴシック"/>
            </a:rPr>
            <a:t>　【公民館】における有形固定資産減価償却率及び一人当たり面積は、類似団体内平均と比較して大きく上回っている状況である。これは、公民館として使用している施設の多くが、既存の旧小中学校の体育館を利活用しているためと考えられる。　維持管理に係る経費の増加に留意しつつ、子育てや交通等の環境整備に積極的に取り組んでいく。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22,019
21,578
170.57
13,108,376
12,397,370
549,305
7,543,664
11,954,515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25.4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102235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48895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102235</xdr:rowOff>
    </xdr:from>
    <xdr:to>
      <xdr:col>24</xdr:col>
      <xdr:colOff>152400</xdr:colOff>
      <xdr:row>33</xdr:row>
      <xdr:rowOff>102235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99060</xdr:rowOff>
    </xdr:from>
    <xdr:ext cx="405130" cy="25844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7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86360</xdr:rowOff>
    </xdr:from>
    <xdr:to>
      <xdr:col>15</xdr:col>
      <xdr:colOff>101600</xdr:colOff>
      <xdr:row>40</xdr:row>
      <xdr:rowOff>15875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27305</xdr:rowOff>
    </xdr:from>
    <xdr:to>
      <xdr:col>10</xdr:col>
      <xdr:colOff>165100</xdr:colOff>
      <xdr:row>39</xdr:row>
      <xdr:rowOff>128905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106680</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79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95885</xdr:rowOff>
    </xdr:from>
    <xdr:to>
      <xdr:col>20</xdr:col>
      <xdr:colOff>38100</xdr:colOff>
      <xdr:row>40</xdr:row>
      <xdr:rowOff>26035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146685</xdr:rowOff>
    </xdr:from>
    <xdr:to>
      <xdr:col>24</xdr:col>
      <xdr:colOff>63500</xdr:colOff>
      <xdr:row>40</xdr:row>
      <xdr:rowOff>7620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8332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63500</xdr:rowOff>
    </xdr:from>
    <xdr:to>
      <xdr:col>15</xdr:col>
      <xdr:colOff>101600</xdr:colOff>
      <xdr:row>39</xdr:row>
      <xdr:rowOff>164465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113665</xdr:rowOff>
    </xdr:from>
    <xdr:to>
      <xdr:col>19</xdr:col>
      <xdr:colOff>177800</xdr:colOff>
      <xdr:row>39</xdr:row>
      <xdr:rowOff>146685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8002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30480</xdr:rowOff>
    </xdr:from>
    <xdr:to>
      <xdr:col>10</xdr:col>
      <xdr:colOff>165100</xdr:colOff>
      <xdr:row>39</xdr:row>
      <xdr:rowOff>132080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81280</xdr:rowOff>
    </xdr:from>
    <xdr:to>
      <xdr:col>15</xdr:col>
      <xdr:colOff>50800</xdr:colOff>
      <xdr:row>39</xdr:row>
      <xdr:rowOff>113665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7678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168910</xdr:rowOff>
    </xdr:from>
    <xdr:to>
      <xdr:col>6</xdr:col>
      <xdr:colOff>38100</xdr:colOff>
      <xdr:row>39</xdr:row>
      <xdr:rowOff>99060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48260</xdr:rowOff>
    </xdr:from>
    <xdr:to>
      <xdr:col>10</xdr:col>
      <xdr:colOff>114300</xdr:colOff>
      <xdr:row>39</xdr:row>
      <xdr:rowOff>81280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7348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50165</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40</xdr:row>
      <xdr:rowOff>6985</xdr:rowOff>
    </xdr:from>
    <xdr:ext cx="404495" cy="258445"/>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864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145415</xdr:rowOff>
    </xdr:from>
    <xdr:ext cx="404495" cy="258445"/>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489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40640</xdr:rowOff>
    </xdr:from>
    <xdr:ext cx="404495" cy="258445"/>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384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17780</xdr:rowOff>
    </xdr:from>
    <xdr:ext cx="405130" cy="258445"/>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875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9525</xdr:rowOff>
    </xdr:from>
    <xdr:ext cx="404495" cy="258445"/>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524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123190</xdr:rowOff>
    </xdr:from>
    <xdr:ext cx="404495" cy="258445"/>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809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90170</xdr:rowOff>
    </xdr:from>
    <xdr:ext cx="404495"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776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95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68580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13970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52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68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29210</xdr:rowOff>
    </xdr:from>
    <xdr:to>
      <xdr:col>50</xdr:col>
      <xdr:colOff>165100</xdr:colOff>
      <xdr:row>39</xdr:row>
      <xdr:rowOff>130810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80010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67589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80010</xdr:rowOff>
    </xdr:from>
    <xdr:to>
      <xdr:col>50</xdr:col>
      <xdr:colOff>114300</xdr:colOff>
      <xdr:row>40</xdr:row>
      <xdr:rowOff>76200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8750300" y="67665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861300" y="693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83820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flipV="1">
          <a:off x="6972300" y="69342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116840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46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97790</xdr:rowOff>
    </xdr:from>
    <xdr:ext cx="469265" cy="258445"/>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612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97790</xdr:rowOff>
    </xdr:from>
    <xdr:ext cx="469265" cy="258445"/>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612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74930</xdr:rowOff>
    </xdr:from>
    <xdr:ext cx="469265" cy="258445"/>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590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121920</xdr:rowOff>
    </xdr:from>
    <xdr:ext cx="469900" cy="258445"/>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6808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118110</xdr:rowOff>
    </xdr:from>
    <xdr:ext cx="469265" cy="25908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697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118110</xdr:rowOff>
    </xdr:from>
    <xdr:ext cx="469265" cy="25908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697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125730</xdr:rowOff>
    </xdr:from>
    <xdr:ext cx="469265" cy="25908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6983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10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4634865" y="96354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a:extLst>
            <a:ext uri="{FF2B5EF4-FFF2-40B4-BE49-F238E27FC236}">
              <a16:creationId xmlns:a16="http://schemas.microsoft.com/office/drawing/2014/main" id="{00000000-0008-0000-1000-0000AE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152400</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00000000-0008-0000-1000-0000B0000000}"/>
            </a:ext>
          </a:extLst>
        </xdr:cNvPr>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76200</xdr:rowOff>
    </xdr:from>
    <xdr:ext cx="405130" cy="258445"/>
    <xdr:sp macro="" textlink="">
      <xdr:nvSpPr>
        <xdr:cNvPr id="178" name="【体育館・プール】&#10;有形固定資産減価償却率平均値テキスト">
          <a:extLst>
            <a:ext uri="{FF2B5EF4-FFF2-40B4-BE49-F238E27FC236}">
              <a16:creationId xmlns:a16="http://schemas.microsoft.com/office/drawing/2014/main" id="{00000000-0008-0000-1000-0000B2000000}"/>
            </a:ext>
          </a:extLst>
        </xdr:cNvPr>
        <xdr:cNvSpPr txBox="1"/>
      </xdr:nvSpPr>
      <xdr:spPr>
        <a:xfrm>
          <a:off x="4673600" y="103632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149225</xdr:rowOff>
    </xdr:from>
    <xdr:ext cx="405130" cy="259080"/>
    <xdr:sp macro="" textlink="">
      <xdr:nvSpPr>
        <xdr:cNvPr id="190" name="【体育館・プール】&#10;有形固定資産減価償却率該当値テキスト">
          <a:extLst>
            <a:ext uri="{FF2B5EF4-FFF2-40B4-BE49-F238E27FC236}">
              <a16:creationId xmlns:a16="http://schemas.microsoft.com/office/drawing/2014/main" id="{00000000-0008-0000-1000-0000BE000000}"/>
            </a:ext>
          </a:extLst>
        </xdr:cNvPr>
        <xdr:cNvSpPr txBox="1"/>
      </xdr:nvSpPr>
      <xdr:spPr>
        <a:xfrm>
          <a:off x="4673600" y="10093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6350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3797300" y="1025271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59</xdr:row>
      <xdr:rowOff>137160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2908300" y="102146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99060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2019300" y="101746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141605</xdr:rowOff>
    </xdr:from>
    <xdr:to>
      <xdr:col>6</xdr:col>
      <xdr:colOff>38100</xdr:colOff>
      <xdr:row>59</xdr:row>
      <xdr:rowOff>71755</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079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20955</xdr:rowOff>
    </xdr:from>
    <xdr:to>
      <xdr:col>10</xdr:col>
      <xdr:colOff>114300</xdr:colOff>
      <xdr:row>59</xdr:row>
      <xdr:rowOff>59055</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130300" y="101365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169545</xdr:rowOff>
    </xdr:from>
    <xdr:ext cx="405130" cy="258445"/>
    <xdr:sp macro="" textlink="">
      <xdr:nvSpPr>
        <xdr:cNvPr id="199" name="n_1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456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163830</xdr:rowOff>
    </xdr:from>
    <xdr:ext cx="404495" cy="259080"/>
    <xdr:sp macro="" textlink="">
      <xdr:nvSpPr>
        <xdr:cNvPr id="200" name="n_2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450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125730</xdr:rowOff>
    </xdr:from>
    <xdr:ext cx="404495" cy="259080"/>
    <xdr:sp macro="" textlink="">
      <xdr:nvSpPr>
        <xdr:cNvPr id="201" name="n_3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412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86360</xdr:rowOff>
    </xdr:from>
    <xdr:ext cx="404495" cy="258445"/>
    <xdr:sp macro="" textlink="">
      <xdr:nvSpPr>
        <xdr:cNvPr id="202" name="n_4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373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33020</xdr:rowOff>
    </xdr:from>
    <xdr:ext cx="405130" cy="259080"/>
    <xdr:sp macro="" textlink="">
      <xdr:nvSpPr>
        <xdr:cNvPr id="203" name="n_1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3582035" y="997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166370</xdr:rowOff>
    </xdr:from>
    <xdr:ext cx="404495" cy="258445"/>
    <xdr:sp macro="" textlink="">
      <xdr:nvSpPr>
        <xdr:cNvPr id="204" name="n_2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2705735" y="9939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126365</xdr:rowOff>
    </xdr:from>
    <xdr:ext cx="404495" cy="259080"/>
    <xdr:sp macro="" textlink="">
      <xdr:nvSpPr>
        <xdr:cNvPr id="205" name="n_3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1816735" y="9899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88265</xdr:rowOff>
    </xdr:from>
    <xdr:ext cx="404495" cy="258445"/>
    <xdr:sp macro="" textlink="">
      <xdr:nvSpPr>
        <xdr:cNvPr id="206" name="n_4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927735" y="9860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725"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725"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725" cy="258445"/>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725"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725" cy="258445"/>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725" cy="25908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10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128905</xdr:rowOff>
    </xdr:from>
    <xdr:to>
      <xdr:col>54</xdr:col>
      <xdr:colOff>189865</xdr:colOff>
      <xdr:row>64</xdr:row>
      <xdr:rowOff>99695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955865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1000-0000E9000000}"/>
            </a:ext>
          </a:extLst>
        </xdr:cNvPr>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75565</xdr:rowOff>
    </xdr:from>
    <xdr:ext cx="469900" cy="258445"/>
    <xdr:sp macro="" textlink="">
      <xdr:nvSpPr>
        <xdr:cNvPr id="235" name="【体育館・プール】&#10;一人当たり面積最大値テキスト">
          <a:extLst>
            <a:ext uri="{FF2B5EF4-FFF2-40B4-BE49-F238E27FC236}">
              <a16:creationId xmlns:a16="http://schemas.microsoft.com/office/drawing/2014/main" id="{00000000-0008-0000-1000-0000EB000000}"/>
            </a:ext>
          </a:extLst>
        </xdr:cNvPr>
        <xdr:cNvSpPr txBox="1"/>
      </xdr:nvSpPr>
      <xdr:spPr>
        <a:xfrm>
          <a:off x="10515600" y="9333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128905</xdr:rowOff>
    </xdr:from>
    <xdr:to>
      <xdr:col>55</xdr:col>
      <xdr:colOff>88900</xdr:colOff>
      <xdr:row>55</xdr:row>
      <xdr:rowOff>128905</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112395</xdr:rowOff>
    </xdr:from>
    <xdr:ext cx="469900" cy="258445"/>
    <xdr:sp macro="" textlink="">
      <xdr:nvSpPr>
        <xdr:cNvPr id="237" name="【体育館・プール】&#10;一人当たり面積平均値テキスト">
          <a:extLst>
            <a:ext uri="{FF2B5EF4-FFF2-40B4-BE49-F238E27FC236}">
              <a16:creationId xmlns:a16="http://schemas.microsoft.com/office/drawing/2014/main" id="{00000000-0008-0000-1000-0000ED000000}"/>
            </a:ext>
          </a:extLst>
        </xdr:cNvPr>
        <xdr:cNvSpPr txBox="1"/>
      </xdr:nvSpPr>
      <xdr:spPr>
        <a:xfrm>
          <a:off x="10515600" y="10399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89535</xdr:rowOff>
    </xdr:from>
    <xdr:to>
      <xdr:col>55</xdr:col>
      <xdr:colOff>50800</xdr:colOff>
      <xdr:row>62</xdr:row>
      <xdr:rowOff>19685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88265</xdr:rowOff>
    </xdr:from>
    <xdr:to>
      <xdr:col>50</xdr:col>
      <xdr:colOff>165100</xdr:colOff>
      <xdr:row>62</xdr:row>
      <xdr:rowOff>18415</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100965</xdr:rowOff>
    </xdr:from>
    <xdr:to>
      <xdr:col>46</xdr:col>
      <xdr:colOff>38100</xdr:colOff>
      <xdr:row>62</xdr:row>
      <xdr:rowOff>31115</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109220</xdr:rowOff>
    </xdr:from>
    <xdr:to>
      <xdr:col>55</xdr:col>
      <xdr:colOff>50800</xdr:colOff>
      <xdr:row>64</xdr:row>
      <xdr:rowOff>39370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10426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24130</xdr:rowOff>
    </xdr:from>
    <xdr:ext cx="469900" cy="259080"/>
    <xdr:sp macro="" textlink="">
      <xdr:nvSpPr>
        <xdr:cNvPr id="249" name="【体育館・プール】&#10;一人当たり面積該当値テキスト">
          <a:extLst>
            <a:ext uri="{FF2B5EF4-FFF2-40B4-BE49-F238E27FC236}">
              <a16:creationId xmlns:a16="http://schemas.microsoft.com/office/drawing/2014/main" id="{00000000-0008-0000-1000-0000F9000000}"/>
            </a:ext>
          </a:extLst>
        </xdr:cNvPr>
        <xdr:cNvSpPr txBox="1"/>
      </xdr:nvSpPr>
      <xdr:spPr>
        <a:xfrm>
          <a:off x="10515600" y="1082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112395</xdr:rowOff>
    </xdr:from>
    <xdr:to>
      <xdr:col>50</xdr:col>
      <xdr:colOff>165100</xdr:colOff>
      <xdr:row>64</xdr:row>
      <xdr:rowOff>42545</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88500" y="10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160020</xdr:rowOff>
    </xdr:from>
    <xdr:to>
      <xdr:col>55</xdr:col>
      <xdr:colOff>0</xdr:colOff>
      <xdr:row>63</xdr:row>
      <xdr:rowOff>163195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9639300" y="109613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143510</xdr:rowOff>
    </xdr:from>
    <xdr:to>
      <xdr:col>46</xdr:col>
      <xdr:colOff>38100</xdr:colOff>
      <xdr:row>64</xdr:row>
      <xdr:rowOff>73660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163195</xdr:rowOff>
    </xdr:from>
    <xdr:to>
      <xdr:col>50</xdr:col>
      <xdr:colOff>114300</xdr:colOff>
      <xdr:row>64</xdr:row>
      <xdr:rowOff>22860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8750300" y="109645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145415</xdr:rowOff>
    </xdr:from>
    <xdr:to>
      <xdr:col>41</xdr:col>
      <xdr:colOff>101600</xdr:colOff>
      <xdr:row>64</xdr:row>
      <xdr:rowOff>75565</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810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24765</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flipV="1">
          <a:off x="7861300" y="109956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146685</xdr:rowOff>
    </xdr:from>
    <xdr:to>
      <xdr:col>36</xdr:col>
      <xdr:colOff>165100</xdr:colOff>
      <xdr:row>64</xdr:row>
      <xdr:rowOff>76835</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69215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24765</xdr:rowOff>
    </xdr:from>
    <xdr:to>
      <xdr:col>41</xdr:col>
      <xdr:colOff>50800</xdr:colOff>
      <xdr:row>64</xdr:row>
      <xdr:rowOff>26035</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flipV="1">
          <a:off x="6972300" y="109975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34925</xdr:rowOff>
    </xdr:from>
    <xdr:ext cx="469900" cy="259080"/>
    <xdr:sp macro="" textlink="">
      <xdr:nvSpPr>
        <xdr:cNvPr id="258" name="n_1aveValue【体育館・プール】&#10;一人当たり面積">
          <a:extLst>
            <a:ext uri="{FF2B5EF4-FFF2-40B4-BE49-F238E27FC236}">
              <a16:creationId xmlns:a16="http://schemas.microsoft.com/office/drawing/2014/main" id="{00000000-0008-0000-1000-000002010000}"/>
            </a:ext>
          </a:extLst>
        </xdr:cNvPr>
        <xdr:cNvSpPr txBox="1"/>
      </xdr:nvSpPr>
      <xdr:spPr>
        <a:xfrm>
          <a:off x="9391650" y="10321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47625</xdr:rowOff>
    </xdr:from>
    <xdr:ext cx="469265" cy="259080"/>
    <xdr:sp macro="" textlink="">
      <xdr:nvSpPr>
        <xdr:cNvPr id="259" name="n_2aveValue【体育館・プール】&#10;一人当たり面積">
          <a:extLst>
            <a:ext uri="{FF2B5EF4-FFF2-40B4-BE49-F238E27FC236}">
              <a16:creationId xmlns:a16="http://schemas.microsoft.com/office/drawing/2014/main" id="{00000000-0008-0000-1000-000003010000}"/>
            </a:ext>
          </a:extLst>
        </xdr:cNvPr>
        <xdr:cNvSpPr txBox="1"/>
      </xdr:nvSpPr>
      <xdr:spPr>
        <a:xfrm>
          <a:off x="8515350" y="10334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55880</xdr:rowOff>
    </xdr:from>
    <xdr:ext cx="469265" cy="259080"/>
    <xdr:sp macro="" textlink="">
      <xdr:nvSpPr>
        <xdr:cNvPr id="260" name="n_3aveValue【体育館・プール】&#10;一人当たり面積">
          <a:extLst>
            <a:ext uri="{FF2B5EF4-FFF2-40B4-BE49-F238E27FC236}">
              <a16:creationId xmlns:a16="http://schemas.microsoft.com/office/drawing/2014/main" id="{00000000-0008-0000-1000-000004010000}"/>
            </a:ext>
          </a:extLst>
        </xdr:cNvPr>
        <xdr:cNvSpPr txBox="1"/>
      </xdr:nvSpPr>
      <xdr:spPr>
        <a:xfrm>
          <a:off x="7626350" y="10342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67310</xdr:rowOff>
    </xdr:from>
    <xdr:ext cx="469265" cy="259080"/>
    <xdr:sp macro="" textlink="">
      <xdr:nvSpPr>
        <xdr:cNvPr id="261" name="n_4aveValue【体育館・プール】&#10;一人当たり面積">
          <a:extLst>
            <a:ext uri="{FF2B5EF4-FFF2-40B4-BE49-F238E27FC236}">
              <a16:creationId xmlns:a16="http://schemas.microsoft.com/office/drawing/2014/main" id="{00000000-0008-0000-1000-000005010000}"/>
            </a:ext>
          </a:extLst>
        </xdr:cNvPr>
        <xdr:cNvSpPr txBox="1"/>
      </xdr:nvSpPr>
      <xdr:spPr>
        <a:xfrm>
          <a:off x="6737350" y="10354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33655</xdr:rowOff>
    </xdr:from>
    <xdr:ext cx="469900" cy="258445"/>
    <xdr:sp macro="" textlink="">
      <xdr:nvSpPr>
        <xdr:cNvPr id="262" name="n_1mainValue【体育館・プール】&#10;一人当たり面積">
          <a:extLst>
            <a:ext uri="{FF2B5EF4-FFF2-40B4-BE49-F238E27FC236}">
              <a16:creationId xmlns:a16="http://schemas.microsoft.com/office/drawing/2014/main" id="{00000000-0008-0000-1000-000006010000}"/>
            </a:ext>
          </a:extLst>
        </xdr:cNvPr>
        <xdr:cNvSpPr txBox="1"/>
      </xdr:nvSpPr>
      <xdr:spPr>
        <a:xfrm>
          <a:off x="9391650" y="11006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64770</xdr:rowOff>
    </xdr:from>
    <xdr:ext cx="469265" cy="258445"/>
    <xdr:sp macro="" textlink="">
      <xdr:nvSpPr>
        <xdr:cNvPr id="263" name="n_2mainValue【体育館・プール】&#10;一人当たり面積">
          <a:extLst>
            <a:ext uri="{FF2B5EF4-FFF2-40B4-BE49-F238E27FC236}">
              <a16:creationId xmlns:a16="http://schemas.microsoft.com/office/drawing/2014/main" id="{00000000-0008-0000-1000-000007010000}"/>
            </a:ext>
          </a:extLst>
        </xdr:cNvPr>
        <xdr:cNvSpPr txBox="1"/>
      </xdr:nvSpPr>
      <xdr:spPr>
        <a:xfrm>
          <a:off x="8515350" y="11037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66675</xdr:rowOff>
    </xdr:from>
    <xdr:ext cx="469265" cy="258445"/>
    <xdr:sp macro="" textlink="">
      <xdr:nvSpPr>
        <xdr:cNvPr id="264" name="n_3mainValue【体育館・プール】&#10;一人当たり面積">
          <a:extLst>
            <a:ext uri="{FF2B5EF4-FFF2-40B4-BE49-F238E27FC236}">
              <a16:creationId xmlns:a16="http://schemas.microsoft.com/office/drawing/2014/main" id="{00000000-0008-0000-1000-000008010000}"/>
            </a:ext>
          </a:extLst>
        </xdr:cNvPr>
        <xdr:cNvSpPr txBox="1"/>
      </xdr:nvSpPr>
      <xdr:spPr>
        <a:xfrm>
          <a:off x="7626350" y="11039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67945</xdr:rowOff>
    </xdr:from>
    <xdr:ext cx="469265" cy="258445"/>
    <xdr:sp macro="" textlink="">
      <xdr:nvSpPr>
        <xdr:cNvPr id="265" name="n_4mainValue【体育館・プール】&#10;一人当たり面積">
          <a:extLst>
            <a:ext uri="{FF2B5EF4-FFF2-40B4-BE49-F238E27FC236}">
              <a16:creationId xmlns:a16="http://schemas.microsoft.com/office/drawing/2014/main" id="{00000000-0008-0000-1000-000009010000}"/>
            </a:ext>
          </a:extLst>
        </xdr:cNvPr>
        <xdr:cNvSpPr txBox="1"/>
      </xdr:nvSpPr>
      <xdr:spPr>
        <a:xfrm>
          <a:off x="6737350" y="11040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10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4634865" y="13296900"/>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8445"/>
    <xdr:sp macro="" textlink="">
      <xdr:nvSpPr>
        <xdr:cNvPr id="291" name="【福祉施設】&#10;有形固定資産減価償却率最小値テキスト">
          <a:extLst>
            <a:ext uri="{FF2B5EF4-FFF2-40B4-BE49-F238E27FC236}">
              <a16:creationId xmlns:a16="http://schemas.microsoft.com/office/drawing/2014/main" id="{00000000-0008-0000-1000-000023010000}"/>
            </a:ext>
          </a:extLst>
        </xdr:cNvPr>
        <xdr:cNvSpPr txBox="1"/>
      </xdr:nvSpPr>
      <xdr:spPr>
        <a:xfrm>
          <a:off x="4673600" y="14853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41910</xdr:rowOff>
    </xdr:from>
    <xdr:ext cx="405130" cy="258445"/>
    <xdr:sp macro="" textlink="">
      <xdr:nvSpPr>
        <xdr:cNvPr id="293" name="【福祉施設】&#10;有形固定資産減価償却率最大値テキスト">
          <a:extLst>
            <a:ext uri="{FF2B5EF4-FFF2-40B4-BE49-F238E27FC236}">
              <a16:creationId xmlns:a16="http://schemas.microsoft.com/office/drawing/2014/main" id="{00000000-0008-0000-1000-000025010000}"/>
            </a:ext>
          </a:extLst>
        </xdr:cNvPr>
        <xdr:cNvSpPr txBox="1"/>
      </xdr:nvSpPr>
      <xdr:spPr>
        <a:xfrm>
          <a:off x="4673600" y="13072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80010</xdr:rowOff>
    </xdr:from>
    <xdr:ext cx="405130" cy="259080"/>
    <xdr:sp macro="" textlink="">
      <xdr:nvSpPr>
        <xdr:cNvPr id="295" name="【福祉施設】&#10;有形固定資産減価償却率平均値テキスト">
          <a:extLst>
            <a:ext uri="{FF2B5EF4-FFF2-40B4-BE49-F238E27FC236}">
              <a16:creationId xmlns:a16="http://schemas.microsoft.com/office/drawing/2014/main" id="{00000000-0008-0000-1000-000027010000}"/>
            </a:ext>
          </a:extLst>
        </xdr:cNvPr>
        <xdr:cNvSpPr txBox="1"/>
      </xdr:nvSpPr>
      <xdr:spPr>
        <a:xfrm>
          <a:off x="4673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95885</xdr:rowOff>
    </xdr:from>
    <xdr:to>
      <xdr:col>20</xdr:col>
      <xdr:colOff>38100</xdr:colOff>
      <xdr:row>82</xdr:row>
      <xdr:rowOff>26035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3746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145415</xdr:rowOff>
    </xdr:from>
    <xdr:to>
      <xdr:col>15</xdr:col>
      <xdr:colOff>101600</xdr:colOff>
      <xdr:row>82</xdr:row>
      <xdr:rowOff>75565</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2857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968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111125</xdr:rowOff>
    </xdr:from>
    <xdr:to>
      <xdr:col>6</xdr:col>
      <xdr:colOff>38100</xdr:colOff>
      <xdr:row>82</xdr:row>
      <xdr:rowOff>41275</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079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36830</xdr:rowOff>
    </xdr:from>
    <xdr:to>
      <xdr:col>24</xdr:col>
      <xdr:colOff>114300</xdr:colOff>
      <xdr:row>78</xdr:row>
      <xdr:rowOff>138430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4584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59690</xdr:rowOff>
    </xdr:from>
    <xdr:ext cx="405130" cy="259080"/>
    <xdr:sp macro="" textlink="">
      <xdr:nvSpPr>
        <xdr:cNvPr id="307" name="【福祉施設】&#10;有形固定資産減価償却率該当値テキスト">
          <a:extLst>
            <a:ext uri="{FF2B5EF4-FFF2-40B4-BE49-F238E27FC236}">
              <a16:creationId xmlns:a16="http://schemas.microsoft.com/office/drawing/2014/main" id="{00000000-0008-0000-1000-000033010000}"/>
            </a:ext>
          </a:extLst>
        </xdr:cNvPr>
        <xdr:cNvSpPr txBox="1"/>
      </xdr:nvSpPr>
      <xdr:spPr>
        <a:xfrm>
          <a:off x="4673600" y="1326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49530</xdr:rowOff>
    </xdr:from>
    <xdr:to>
      <xdr:col>24</xdr:col>
      <xdr:colOff>63500</xdr:colOff>
      <xdr:row>78</xdr:row>
      <xdr:rowOff>87630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3797300" y="134226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62230</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2857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xdr:rowOff>
    </xdr:from>
    <xdr:to>
      <xdr:col>19</xdr:col>
      <xdr:colOff>177800</xdr:colOff>
      <xdr:row>78</xdr:row>
      <xdr:rowOff>49530</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2908300" y="133845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92075</xdr:rowOff>
    </xdr:from>
    <xdr:to>
      <xdr:col>10</xdr:col>
      <xdr:colOff>165100</xdr:colOff>
      <xdr:row>78</xdr:row>
      <xdr:rowOff>22225</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968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143510</xdr:rowOff>
    </xdr:from>
    <xdr:to>
      <xdr:col>15</xdr:col>
      <xdr:colOff>50800</xdr:colOff>
      <xdr:row>78</xdr:row>
      <xdr:rowOff>11430</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2019300" y="133451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53975</xdr:rowOff>
    </xdr:from>
    <xdr:to>
      <xdr:col>6</xdr:col>
      <xdr:colOff>38100</xdr:colOff>
      <xdr:row>77</xdr:row>
      <xdr:rowOff>155575</xdr:rowOff>
    </xdr:to>
    <xdr:sp macro="" textlink="">
      <xdr:nvSpPr>
        <xdr:cNvPr id="314" name="楕円 313">
          <a:extLst>
            <a:ext uri="{FF2B5EF4-FFF2-40B4-BE49-F238E27FC236}">
              <a16:creationId xmlns:a16="http://schemas.microsoft.com/office/drawing/2014/main" id="{00000000-0008-0000-1000-00003A010000}"/>
            </a:ext>
          </a:extLst>
        </xdr:cNvPr>
        <xdr:cNvSpPr/>
      </xdr:nvSpPr>
      <xdr:spPr>
        <a:xfrm>
          <a:off x="1079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104775</xdr:rowOff>
    </xdr:from>
    <xdr:to>
      <xdr:col>10</xdr:col>
      <xdr:colOff>114300</xdr:colOff>
      <xdr:row>77</xdr:row>
      <xdr:rowOff>143510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130300" y="13306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17780</xdr:rowOff>
    </xdr:from>
    <xdr:ext cx="405130" cy="258445"/>
    <xdr:sp macro="" textlink="">
      <xdr:nvSpPr>
        <xdr:cNvPr id="316" name="n_1aveValue【福祉施設】&#10;有形固定資産減価償却率">
          <a:extLst>
            <a:ext uri="{FF2B5EF4-FFF2-40B4-BE49-F238E27FC236}">
              <a16:creationId xmlns:a16="http://schemas.microsoft.com/office/drawing/2014/main" id="{00000000-0008-0000-1000-00003C010000}"/>
            </a:ext>
          </a:extLst>
        </xdr:cNvPr>
        <xdr:cNvSpPr txBox="1"/>
      </xdr:nvSpPr>
      <xdr:spPr>
        <a:xfrm>
          <a:off x="3582035" y="14076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66675</xdr:rowOff>
    </xdr:from>
    <xdr:ext cx="404495" cy="258445"/>
    <xdr:sp macro="" textlink="">
      <xdr:nvSpPr>
        <xdr:cNvPr id="317" name="n_2aveValue【福祉施設】&#10;有形固定資産減価償却率">
          <a:extLst>
            <a:ext uri="{FF2B5EF4-FFF2-40B4-BE49-F238E27FC236}">
              <a16:creationId xmlns:a16="http://schemas.microsoft.com/office/drawing/2014/main" id="{00000000-0008-0000-1000-00003D010000}"/>
            </a:ext>
          </a:extLst>
        </xdr:cNvPr>
        <xdr:cNvSpPr txBox="1"/>
      </xdr:nvSpPr>
      <xdr:spPr>
        <a:xfrm>
          <a:off x="2705735" y="14125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43815</xdr:rowOff>
    </xdr:from>
    <xdr:ext cx="404495" cy="258445"/>
    <xdr:sp macro="" textlink="">
      <xdr:nvSpPr>
        <xdr:cNvPr id="318" name="n_3aveValue【福祉施設】&#10;有形固定資産減価償却率">
          <a:extLst>
            <a:ext uri="{FF2B5EF4-FFF2-40B4-BE49-F238E27FC236}">
              <a16:creationId xmlns:a16="http://schemas.microsoft.com/office/drawing/2014/main" id="{00000000-0008-0000-1000-00003E010000}"/>
            </a:ext>
          </a:extLst>
        </xdr:cNvPr>
        <xdr:cNvSpPr txBox="1"/>
      </xdr:nvSpPr>
      <xdr:spPr>
        <a:xfrm>
          <a:off x="1816735" y="141027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32385</xdr:rowOff>
    </xdr:from>
    <xdr:ext cx="404495" cy="258445"/>
    <xdr:sp macro="" textlink="">
      <xdr:nvSpPr>
        <xdr:cNvPr id="319" name="n_4aveValue【福祉施設】&#10;有形固定資産減価償却率">
          <a:extLst>
            <a:ext uri="{FF2B5EF4-FFF2-40B4-BE49-F238E27FC236}">
              <a16:creationId xmlns:a16="http://schemas.microsoft.com/office/drawing/2014/main" id="{00000000-0008-0000-1000-00003F010000}"/>
            </a:ext>
          </a:extLst>
        </xdr:cNvPr>
        <xdr:cNvSpPr txBox="1"/>
      </xdr:nvSpPr>
      <xdr:spPr>
        <a:xfrm>
          <a:off x="927735" y="14091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116840</xdr:rowOff>
    </xdr:from>
    <xdr:ext cx="405130" cy="259080"/>
    <xdr:sp macro="" textlink="">
      <xdr:nvSpPr>
        <xdr:cNvPr id="320" name="n_1mainValue【福祉施設】&#10;有形固定資産減価償却率">
          <a:extLst>
            <a:ext uri="{FF2B5EF4-FFF2-40B4-BE49-F238E27FC236}">
              <a16:creationId xmlns:a16="http://schemas.microsoft.com/office/drawing/2014/main" id="{00000000-0008-0000-1000-000040010000}"/>
            </a:ext>
          </a:extLst>
        </xdr:cNvPr>
        <xdr:cNvSpPr txBox="1"/>
      </xdr:nvSpPr>
      <xdr:spPr>
        <a:xfrm>
          <a:off x="3582035" y="1314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78740</xdr:rowOff>
    </xdr:from>
    <xdr:ext cx="404495" cy="259080"/>
    <xdr:sp macro="" textlink="">
      <xdr:nvSpPr>
        <xdr:cNvPr id="321" name="n_2mainValue【福祉施設】&#10;有形固定資産減価償却率">
          <a:extLst>
            <a:ext uri="{FF2B5EF4-FFF2-40B4-BE49-F238E27FC236}">
              <a16:creationId xmlns:a16="http://schemas.microsoft.com/office/drawing/2014/main" id="{00000000-0008-0000-1000-000041010000}"/>
            </a:ext>
          </a:extLst>
        </xdr:cNvPr>
        <xdr:cNvSpPr txBox="1"/>
      </xdr:nvSpPr>
      <xdr:spPr>
        <a:xfrm>
          <a:off x="2705735" y="13108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76</xdr:row>
      <xdr:rowOff>38735</xdr:rowOff>
    </xdr:from>
    <xdr:ext cx="404495" cy="259080"/>
    <xdr:sp macro="" textlink="">
      <xdr:nvSpPr>
        <xdr:cNvPr id="322" name="n_3mainValue【福祉施設】&#10;有形固定資産減価償却率">
          <a:extLst>
            <a:ext uri="{FF2B5EF4-FFF2-40B4-BE49-F238E27FC236}">
              <a16:creationId xmlns:a16="http://schemas.microsoft.com/office/drawing/2014/main" id="{00000000-0008-0000-1000-000042010000}"/>
            </a:ext>
          </a:extLst>
        </xdr:cNvPr>
        <xdr:cNvSpPr txBox="1"/>
      </xdr:nvSpPr>
      <xdr:spPr>
        <a:xfrm>
          <a:off x="1816735" y="13068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76</xdr:row>
      <xdr:rowOff>635</xdr:rowOff>
    </xdr:from>
    <xdr:ext cx="404495" cy="259080"/>
    <xdr:sp macro="" textlink="">
      <xdr:nvSpPr>
        <xdr:cNvPr id="323" name="n_4mainValue【福祉施設】&#10;有形固定資産減価償却率">
          <a:extLst>
            <a:ext uri="{FF2B5EF4-FFF2-40B4-BE49-F238E27FC236}">
              <a16:creationId xmlns:a16="http://schemas.microsoft.com/office/drawing/2014/main" id="{00000000-0008-0000-1000-000043010000}"/>
            </a:ext>
          </a:extLst>
        </xdr:cNvPr>
        <xdr:cNvSpPr txBox="1"/>
      </xdr:nvSpPr>
      <xdr:spPr>
        <a:xfrm>
          <a:off x="927735" y="13030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7" name="テキスト ボックス 346">
          <a:extLst>
            <a:ext uri="{FF2B5EF4-FFF2-40B4-BE49-F238E27FC236}">
              <a16:creationId xmlns:a16="http://schemas.microsoft.com/office/drawing/2014/main" id="{00000000-0008-0000-1000-00005B010000}"/>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10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114935</xdr:rowOff>
    </xdr:from>
    <xdr:to>
      <xdr:col>54</xdr:col>
      <xdr:colOff>189865</xdr:colOff>
      <xdr:row>86</xdr:row>
      <xdr:rowOff>158750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flipV="1">
          <a:off x="10476865" y="133165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162560</xdr:rowOff>
    </xdr:from>
    <xdr:ext cx="469900" cy="259080"/>
    <xdr:sp macro="" textlink="">
      <xdr:nvSpPr>
        <xdr:cNvPr id="350" name="【福祉施設】&#10;一人当たり面積最小値テキスト">
          <a:extLst>
            <a:ext uri="{FF2B5EF4-FFF2-40B4-BE49-F238E27FC236}">
              <a16:creationId xmlns:a16="http://schemas.microsoft.com/office/drawing/2014/main" id="{00000000-0008-0000-1000-00005E010000}"/>
            </a:ext>
          </a:extLst>
        </xdr:cNvPr>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158750</xdr:rowOff>
    </xdr:from>
    <xdr:to>
      <xdr:col>55</xdr:col>
      <xdr:colOff>88900</xdr:colOff>
      <xdr:row>86</xdr:row>
      <xdr:rowOff>158750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61595</xdr:rowOff>
    </xdr:from>
    <xdr:ext cx="469900" cy="259080"/>
    <xdr:sp macro="" textlink="">
      <xdr:nvSpPr>
        <xdr:cNvPr id="352" name="【福祉施設】&#10;一人当たり面積最大値テキスト">
          <a:extLst>
            <a:ext uri="{FF2B5EF4-FFF2-40B4-BE49-F238E27FC236}">
              <a16:creationId xmlns:a16="http://schemas.microsoft.com/office/drawing/2014/main" id="{00000000-0008-0000-1000-000060010000}"/>
            </a:ext>
          </a:extLst>
        </xdr:cNvPr>
        <xdr:cNvSpPr txBox="1"/>
      </xdr:nvSpPr>
      <xdr:spPr>
        <a:xfrm>
          <a:off x="10515600" y="1309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114935</xdr:rowOff>
    </xdr:from>
    <xdr:to>
      <xdr:col>55</xdr:col>
      <xdr:colOff>88900</xdr:colOff>
      <xdr:row>77</xdr:row>
      <xdr:rowOff>114935</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10388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146685</xdr:rowOff>
    </xdr:from>
    <xdr:ext cx="469900" cy="258445"/>
    <xdr:sp macro="" textlink="">
      <xdr:nvSpPr>
        <xdr:cNvPr id="354" name="【福祉施設】&#10;一人当たり面積平均値テキスト">
          <a:extLst>
            <a:ext uri="{FF2B5EF4-FFF2-40B4-BE49-F238E27FC236}">
              <a16:creationId xmlns:a16="http://schemas.microsoft.com/office/drawing/2014/main" id="{00000000-0008-0000-1000-000062010000}"/>
            </a:ext>
          </a:extLst>
        </xdr:cNvPr>
        <xdr:cNvSpPr txBox="1"/>
      </xdr:nvSpPr>
      <xdr:spPr>
        <a:xfrm>
          <a:off x="10515600" y="143770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168275</xdr:rowOff>
    </xdr:from>
    <xdr:to>
      <xdr:col>55</xdr:col>
      <xdr:colOff>50800</xdr:colOff>
      <xdr:row>84</xdr:row>
      <xdr:rowOff>98425</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104267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13335</xdr:rowOff>
    </xdr:from>
    <xdr:to>
      <xdr:col>50</xdr:col>
      <xdr:colOff>165100</xdr:colOff>
      <xdr:row>84</xdr:row>
      <xdr:rowOff>114935</xdr:rowOff>
    </xdr:to>
    <xdr:sp macro="" textlink="">
      <xdr:nvSpPr>
        <xdr:cNvPr id="356" name="フローチャート: 判断 355">
          <a:extLst>
            <a:ext uri="{FF2B5EF4-FFF2-40B4-BE49-F238E27FC236}">
              <a16:creationId xmlns:a16="http://schemas.microsoft.com/office/drawing/2014/main" id="{00000000-0008-0000-1000-000064010000}"/>
            </a:ext>
          </a:extLst>
        </xdr:cNvPr>
        <xdr:cNvSpPr/>
      </xdr:nvSpPr>
      <xdr:spPr>
        <a:xfrm>
          <a:off x="9588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95250</xdr:rowOff>
    </xdr:from>
    <xdr:to>
      <xdr:col>46</xdr:col>
      <xdr:colOff>38100</xdr:colOff>
      <xdr:row>85</xdr:row>
      <xdr:rowOff>25400</xdr:rowOff>
    </xdr:to>
    <xdr:sp macro="" textlink="">
      <xdr:nvSpPr>
        <xdr:cNvPr id="357" name="フローチャート: 判断 356">
          <a:extLst>
            <a:ext uri="{FF2B5EF4-FFF2-40B4-BE49-F238E27FC236}">
              <a16:creationId xmlns:a16="http://schemas.microsoft.com/office/drawing/2014/main" id="{00000000-0008-0000-1000-000065010000}"/>
            </a:ext>
          </a:extLst>
        </xdr:cNvPr>
        <xdr:cNvSpPr/>
      </xdr:nvSpPr>
      <xdr:spPr>
        <a:xfrm>
          <a:off x="86995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58" name="フローチャート: 判断 357">
          <a:extLst>
            <a:ext uri="{FF2B5EF4-FFF2-40B4-BE49-F238E27FC236}">
              <a16:creationId xmlns:a16="http://schemas.microsoft.com/office/drawing/2014/main" id="{00000000-0008-0000-1000-000066010000}"/>
            </a:ext>
          </a:extLst>
        </xdr:cNvPr>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111125</xdr:rowOff>
    </xdr:from>
    <xdr:to>
      <xdr:col>36</xdr:col>
      <xdr:colOff>165100</xdr:colOff>
      <xdr:row>85</xdr:row>
      <xdr:rowOff>41275</xdr:rowOff>
    </xdr:to>
    <xdr:sp macro="" textlink="">
      <xdr:nvSpPr>
        <xdr:cNvPr id="359" name="フローチャート: 判断 358">
          <a:extLst>
            <a:ext uri="{FF2B5EF4-FFF2-40B4-BE49-F238E27FC236}">
              <a16:creationId xmlns:a16="http://schemas.microsoft.com/office/drawing/2014/main" id="{00000000-0008-0000-1000-000067010000}"/>
            </a:ext>
          </a:extLst>
        </xdr:cNvPr>
        <xdr:cNvSpPr/>
      </xdr:nvSpPr>
      <xdr:spPr>
        <a:xfrm>
          <a:off x="6921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10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6985</xdr:rowOff>
    </xdr:from>
    <xdr:to>
      <xdr:col>55</xdr:col>
      <xdr:colOff>50800</xdr:colOff>
      <xdr:row>82</xdr:row>
      <xdr:rowOff>109220</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10426700" y="14065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29845</xdr:rowOff>
    </xdr:from>
    <xdr:ext cx="469900" cy="258445"/>
    <xdr:sp macro="" textlink="">
      <xdr:nvSpPr>
        <xdr:cNvPr id="366" name="【福祉施設】&#10;一人当たり面積該当値テキスト">
          <a:extLst>
            <a:ext uri="{FF2B5EF4-FFF2-40B4-BE49-F238E27FC236}">
              <a16:creationId xmlns:a16="http://schemas.microsoft.com/office/drawing/2014/main" id="{00000000-0008-0000-1000-00006E010000}"/>
            </a:ext>
          </a:extLst>
        </xdr:cNvPr>
        <xdr:cNvSpPr txBox="1"/>
      </xdr:nvSpPr>
      <xdr:spPr>
        <a:xfrm>
          <a:off x="10515600" y="1391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19685</xdr:rowOff>
    </xdr:from>
    <xdr:to>
      <xdr:col>50</xdr:col>
      <xdr:colOff>165100</xdr:colOff>
      <xdr:row>82</xdr:row>
      <xdr:rowOff>121285</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9588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57785</xdr:rowOff>
    </xdr:from>
    <xdr:to>
      <xdr:col>55</xdr:col>
      <xdr:colOff>0</xdr:colOff>
      <xdr:row>82</xdr:row>
      <xdr:rowOff>70485</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flipV="1">
          <a:off x="9639300" y="1411668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29845</xdr:rowOff>
    </xdr:from>
    <xdr:to>
      <xdr:col>46</xdr:col>
      <xdr:colOff>38100</xdr:colOff>
      <xdr:row>82</xdr:row>
      <xdr:rowOff>132080</xdr:rowOff>
    </xdr:to>
    <xdr:sp macro="" textlink="">
      <xdr:nvSpPr>
        <xdr:cNvPr id="369" name="楕円 368">
          <a:extLst>
            <a:ext uri="{FF2B5EF4-FFF2-40B4-BE49-F238E27FC236}">
              <a16:creationId xmlns:a16="http://schemas.microsoft.com/office/drawing/2014/main" id="{00000000-0008-0000-1000-000071010000}"/>
            </a:ext>
          </a:extLst>
        </xdr:cNvPr>
        <xdr:cNvSpPr/>
      </xdr:nvSpPr>
      <xdr:spPr>
        <a:xfrm>
          <a:off x="8699500" y="1408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70485</xdr:rowOff>
    </xdr:from>
    <xdr:to>
      <xdr:col>50</xdr:col>
      <xdr:colOff>114300</xdr:colOff>
      <xdr:row>82</xdr:row>
      <xdr:rowOff>80645</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flipV="1">
          <a:off x="8750300" y="141293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39370</xdr:rowOff>
    </xdr:from>
    <xdr:to>
      <xdr:col>41</xdr:col>
      <xdr:colOff>101600</xdr:colOff>
      <xdr:row>82</xdr:row>
      <xdr:rowOff>140970</xdr:rowOff>
    </xdr:to>
    <xdr:sp macro="" textlink="">
      <xdr:nvSpPr>
        <xdr:cNvPr id="371" name="楕円 370">
          <a:extLst>
            <a:ext uri="{FF2B5EF4-FFF2-40B4-BE49-F238E27FC236}">
              <a16:creationId xmlns:a16="http://schemas.microsoft.com/office/drawing/2014/main" id="{00000000-0008-0000-1000-000073010000}"/>
            </a:ext>
          </a:extLst>
        </xdr:cNvPr>
        <xdr:cNvSpPr/>
      </xdr:nvSpPr>
      <xdr:spPr>
        <a:xfrm>
          <a:off x="78105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80645</xdr:rowOff>
    </xdr:from>
    <xdr:to>
      <xdr:col>45</xdr:col>
      <xdr:colOff>177800</xdr:colOff>
      <xdr:row>82</xdr:row>
      <xdr:rowOff>90170</xdr:rowOff>
    </xdr:to>
    <xdr:cxnSp macro="">
      <xdr:nvCxnSpPr>
        <xdr:cNvPr id="372" name="直線コネクタ 371">
          <a:extLst>
            <a:ext uri="{FF2B5EF4-FFF2-40B4-BE49-F238E27FC236}">
              <a16:creationId xmlns:a16="http://schemas.microsoft.com/office/drawing/2014/main" id="{00000000-0008-0000-1000-000074010000}"/>
            </a:ext>
          </a:extLst>
        </xdr:cNvPr>
        <xdr:cNvCxnSpPr/>
      </xdr:nvCxnSpPr>
      <xdr:spPr>
        <a:xfrm flipV="1">
          <a:off x="7861300" y="141395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52705</xdr:rowOff>
    </xdr:from>
    <xdr:to>
      <xdr:col>36</xdr:col>
      <xdr:colOff>165100</xdr:colOff>
      <xdr:row>82</xdr:row>
      <xdr:rowOff>154940</xdr:rowOff>
    </xdr:to>
    <xdr:sp macro="" textlink="">
      <xdr:nvSpPr>
        <xdr:cNvPr id="373" name="楕円 372">
          <a:extLst>
            <a:ext uri="{FF2B5EF4-FFF2-40B4-BE49-F238E27FC236}">
              <a16:creationId xmlns:a16="http://schemas.microsoft.com/office/drawing/2014/main" id="{00000000-0008-0000-1000-000075010000}"/>
            </a:ext>
          </a:extLst>
        </xdr:cNvPr>
        <xdr:cNvSpPr/>
      </xdr:nvSpPr>
      <xdr:spPr>
        <a:xfrm>
          <a:off x="69215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90170</xdr:rowOff>
    </xdr:from>
    <xdr:to>
      <xdr:col>41</xdr:col>
      <xdr:colOff>50800</xdr:colOff>
      <xdr:row>82</xdr:row>
      <xdr:rowOff>103505</xdr:rowOff>
    </xdr:to>
    <xdr:cxnSp macro="">
      <xdr:nvCxnSpPr>
        <xdr:cNvPr id="374" name="直線コネクタ 373">
          <a:extLst>
            <a:ext uri="{FF2B5EF4-FFF2-40B4-BE49-F238E27FC236}">
              <a16:creationId xmlns:a16="http://schemas.microsoft.com/office/drawing/2014/main" id="{00000000-0008-0000-1000-000076010000}"/>
            </a:ext>
          </a:extLst>
        </xdr:cNvPr>
        <xdr:cNvCxnSpPr/>
      </xdr:nvCxnSpPr>
      <xdr:spPr>
        <a:xfrm flipV="1">
          <a:off x="6972300" y="141490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106045</xdr:rowOff>
    </xdr:from>
    <xdr:ext cx="469900" cy="259080"/>
    <xdr:sp macro="" textlink="">
      <xdr:nvSpPr>
        <xdr:cNvPr id="375" name="n_1aveValue【福祉施設】&#10;一人当たり面積">
          <a:extLst>
            <a:ext uri="{FF2B5EF4-FFF2-40B4-BE49-F238E27FC236}">
              <a16:creationId xmlns:a16="http://schemas.microsoft.com/office/drawing/2014/main" id="{00000000-0008-0000-1000-000077010000}"/>
            </a:ext>
          </a:extLst>
        </xdr:cNvPr>
        <xdr:cNvSpPr txBox="1"/>
      </xdr:nvSpPr>
      <xdr:spPr>
        <a:xfrm>
          <a:off x="9391650" y="1450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16510</xdr:rowOff>
    </xdr:from>
    <xdr:ext cx="469265" cy="259080"/>
    <xdr:sp macro="" textlink="">
      <xdr:nvSpPr>
        <xdr:cNvPr id="376" name="n_2aveValue【福祉施設】&#10;一人当たり面積">
          <a:extLst>
            <a:ext uri="{FF2B5EF4-FFF2-40B4-BE49-F238E27FC236}">
              <a16:creationId xmlns:a16="http://schemas.microsoft.com/office/drawing/2014/main" id="{00000000-0008-0000-1000-000078010000}"/>
            </a:ext>
          </a:extLst>
        </xdr:cNvPr>
        <xdr:cNvSpPr txBox="1"/>
      </xdr:nvSpPr>
      <xdr:spPr>
        <a:xfrm>
          <a:off x="8515350" y="14589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62230</xdr:rowOff>
    </xdr:from>
    <xdr:ext cx="469265" cy="259080"/>
    <xdr:sp macro="" textlink="">
      <xdr:nvSpPr>
        <xdr:cNvPr id="377" name="n_3aveValue【福祉施設】&#10;一人当たり面積">
          <a:extLst>
            <a:ext uri="{FF2B5EF4-FFF2-40B4-BE49-F238E27FC236}">
              <a16:creationId xmlns:a16="http://schemas.microsoft.com/office/drawing/2014/main" id="{00000000-0008-0000-1000-000079010000}"/>
            </a:ext>
          </a:extLst>
        </xdr:cNvPr>
        <xdr:cNvSpPr txBox="1"/>
      </xdr:nvSpPr>
      <xdr:spPr>
        <a:xfrm>
          <a:off x="7626350" y="14635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32385</xdr:rowOff>
    </xdr:from>
    <xdr:ext cx="469265" cy="258445"/>
    <xdr:sp macro="" textlink="">
      <xdr:nvSpPr>
        <xdr:cNvPr id="378" name="n_4aveValue【福祉施設】&#10;一人当たり面積">
          <a:extLst>
            <a:ext uri="{FF2B5EF4-FFF2-40B4-BE49-F238E27FC236}">
              <a16:creationId xmlns:a16="http://schemas.microsoft.com/office/drawing/2014/main" id="{00000000-0008-0000-1000-00007A010000}"/>
            </a:ext>
          </a:extLst>
        </xdr:cNvPr>
        <xdr:cNvSpPr txBox="1"/>
      </xdr:nvSpPr>
      <xdr:spPr>
        <a:xfrm>
          <a:off x="6737350" y="14605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137795</xdr:rowOff>
    </xdr:from>
    <xdr:ext cx="469900" cy="259080"/>
    <xdr:sp macro="" textlink="">
      <xdr:nvSpPr>
        <xdr:cNvPr id="379" name="n_1mainValue【福祉施設】&#10;一人当たり面積">
          <a:extLst>
            <a:ext uri="{FF2B5EF4-FFF2-40B4-BE49-F238E27FC236}">
              <a16:creationId xmlns:a16="http://schemas.microsoft.com/office/drawing/2014/main" id="{00000000-0008-0000-1000-00007B010000}"/>
            </a:ext>
          </a:extLst>
        </xdr:cNvPr>
        <xdr:cNvSpPr txBox="1"/>
      </xdr:nvSpPr>
      <xdr:spPr>
        <a:xfrm>
          <a:off x="9391650" y="1385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147955</xdr:rowOff>
    </xdr:from>
    <xdr:ext cx="469265" cy="258445"/>
    <xdr:sp macro="" textlink="">
      <xdr:nvSpPr>
        <xdr:cNvPr id="380" name="n_2mainValue【福祉施設】&#10;一人当たり面積">
          <a:extLst>
            <a:ext uri="{FF2B5EF4-FFF2-40B4-BE49-F238E27FC236}">
              <a16:creationId xmlns:a16="http://schemas.microsoft.com/office/drawing/2014/main" id="{00000000-0008-0000-1000-00007C010000}"/>
            </a:ext>
          </a:extLst>
        </xdr:cNvPr>
        <xdr:cNvSpPr txBox="1"/>
      </xdr:nvSpPr>
      <xdr:spPr>
        <a:xfrm>
          <a:off x="8515350" y="13863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157480</xdr:rowOff>
    </xdr:from>
    <xdr:ext cx="469265" cy="258445"/>
    <xdr:sp macro="" textlink="">
      <xdr:nvSpPr>
        <xdr:cNvPr id="381" name="n_3mainValue【福祉施設】&#10;一人当たり面積">
          <a:extLst>
            <a:ext uri="{FF2B5EF4-FFF2-40B4-BE49-F238E27FC236}">
              <a16:creationId xmlns:a16="http://schemas.microsoft.com/office/drawing/2014/main" id="{00000000-0008-0000-1000-00007D010000}"/>
            </a:ext>
          </a:extLst>
        </xdr:cNvPr>
        <xdr:cNvSpPr txBox="1"/>
      </xdr:nvSpPr>
      <xdr:spPr>
        <a:xfrm>
          <a:off x="7626350" y="13873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170815</xdr:rowOff>
    </xdr:from>
    <xdr:ext cx="469265" cy="258445"/>
    <xdr:sp macro="" textlink="">
      <xdr:nvSpPr>
        <xdr:cNvPr id="382" name="n_4mainValue【福祉施設】&#10;一人当たり面積">
          <a:extLst>
            <a:ext uri="{FF2B5EF4-FFF2-40B4-BE49-F238E27FC236}">
              <a16:creationId xmlns:a16="http://schemas.microsoft.com/office/drawing/2014/main" id="{00000000-0008-0000-1000-00007E010000}"/>
            </a:ext>
          </a:extLst>
        </xdr:cNvPr>
        <xdr:cNvSpPr txBox="1"/>
      </xdr:nvSpPr>
      <xdr:spPr>
        <a:xfrm>
          <a:off x="6737350" y="13886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5" name="テキスト ボックス 404">
          <a:extLst>
            <a:ext uri="{FF2B5EF4-FFF2-40B4-BE49-F238E27FC236}">
              <a16:creationId xmlns:a16="http://schemas.microsoft.com/office/drawing/2014/main" id="{00000000-0008-0000-1000-000095010000}"/>
            </a:ext>
          </a:extLst>
        </xdr:cNvPr>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1000-000097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125095</xdr:rowOff>
    </xdr:from>
    <xdr:to>
      <xdr:col>24</xdr:col>
      <xdr:colOff>62865</xdr:colOff>
      <xdr:row>109</xdr:row>
      <xdr:rowOff>35560</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flipV="1">
          <a:off x="4634865" y="1727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9" name="【市民会館】&#10;有形固定資産減価償却率最小値テキスト">
          <a:extLst>
            <a:ext uri="{FF2B5EF4-FFF2-40B4-BE49-F238E27FC236}">
              <a16:creationId xmlns:a16="http://schemas.microsoft.com/office/drawing/2014/main" id="{00000000-0008-0000-1000-000099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71755</xdr:rowOff>
    </xdr:from>
    <xdr:ext cx="405130" cy="259080"/>
    <xdr:sp macro="" textlink="">
      <xdr:nvSpPr>
        <xdr:cNvPr id="411" name="【市民会館】&#10;有形固定資産減価償却率最大値テキスト">
          <a:extLst>
            <a:ext uri="{FF2B5EF4-FFF2-40B4-BE49-F238E27FC236}">
              <a16:creationId xmlns:a16="http://schemas.microsoft.com/office/drawing/2014/main" id="{00000000-0008-0000-1000-00009B010000}"/>
            </a:ext>
          </a:extLst>
        </xdr:cNvPr>
        <xdr:cNvSpPr txBox="1"/>
      </xdr:nvSpPr>
      <xdr:spPr>
        <a:xfrm>
          <a:off x="4673600"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125095</xdr:rowOff>
    </xdr:from>
    <xdr:to>
      <xdr:col>24</xdr:col>
      <xdr:colOff>152400</xdr:colOff>
      <xdr:row>100</xdr:row>
      <xdr:rowOff>125095</xdr:rowOff>
    </xdr:to>
    <xdr:cxnSp macro="">
      <xdr:nvCxnSpPr>
        <xdr:cNvPr id="412" name="直線コネクタ 411">
          <a:extLst>
            <a:ext uri="{FF2B5EF4-FFF2-40B4-BE49-F238E27FC236}">
              <a16:creationId xmlns:a16="http://schemas.microsoft.com/office/drawing/2014/main" id="{00000000-0008-0000-1000-00009C010000}"/>
            </a:ext>
          </a:extLst>
        </xdr:cNvPr>
        <xdr:cNvCxnSpPr/>
      </xdr:nvCxnSpPr>
      <xdr:spPr>
        <a:xfrm>
          <a:off x="4546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170815</xdr:rowOff>
    </xdr:from>
    <xdr:ext cx="405130" cy="258445"/>
    <xdr:sp macro="" textlink="">
      <xdr:nvSpPr>
        <xdr:cNvPr id="413" name="【市民会館】&#10;有形固定資産減価償却率平均値テキスト">
          <a:extLst>
            <a:ext uri="{FF2B5EF4-FFF2-40B4-BE49-F238E27FC236}">
              <a16:creationId xmlns:a16="http://schemas.microsoft.com/office/drawing/2014/main" id="{00000000-0008-0000-1000-00009D010000}"/>
            </a:ext>
          </a:extLst>
        </xdr:cNvPr>
        <xdr:cNvSpPr txBox="1"/>
      </xdr:nvSpPr>
      <xdr:spPr>
        <a:xfrm>
          <a:off x="4673600" y="17830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147955</xdr:rowOff>
    </xdr:from>
    <xdr:to>
      <xdr:col>24</xdr:col>
      <xdr:colOff>114300</xdr:colOff>
      <xdr:row>105</xdr:row>
      <xdr:rowOff>78105</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45847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90805</xdr:rowOff>
    </xdr:from>
    <xdr:to>
      <xdr:col>20</xdr:col>
      <xdr:colOff>38100</xdr:colOff>
      <xdr:row>105</xdr:row>
      <xdr:rowOff>20955</xdr:rowOff>
    </xdr:to>
    <xdr:sp macro="" textlink="">
      <xdr:nvSpPr>
        <xdr:cNvPr id="415" name="フローチャート: 判断 414">
          <a:extLst>
            <a:ext uri="{FF2B5EF4-FFF2-40B4-BE49-F238E27FC236}">
              <a16:creationId xmlns:a16="http://schemas.microsoft.com/office/drawing/2014/main" id="{00000000-0008-0000-1000-00009F010000}"/>
            </a:ext>
          </a:extLst>
        </xdr:cNvPr>
        <xdr:cNvSpPr/>
      </xdr:nvSpPr>
      <xdr:spPr>
        <a:xfrm>
          <a:off x="3746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167640</xdr:rowOff>
    </xdr:from>
    <xdr:to>
      <xdr:col>15</xdr:col>
      <xdr:colOff>101600</xdr:colOff>
      <xdr:row>105</xdr:row>
      <xdr:rowOff>97790</xdr:rowOff>
    </xdr:to>
    <xdr:sp macro="" textlink="">
      <xdr:nvSpPr>
        <xdr:cNvPr id="416" name="フローチャート: 判断 415">
          <a:extLst>
            <a:ext uri="{FF2B5EF4-FFF2-40B4-BE49-F238E27FC236}">
              <a16:creationId xmlns:a16="http://schemas.microsoft.com/office/drawing/2014/main" id="{00000000-0008-0000-1000-0000A0010000}"/>
            </a:ext>
          </a:extLst>
        </xdr:cNvPr>
        <xdr:cNvSpPr/>
      </xdr:nvSpPr>
      <xdr:spPr>
        <a:xfrm>
          <a:off x="2857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67945</xdr:rowOff>
    </xdr:from>
    <xdr:to>
      <xdr:col>10</xdr:col>
      <xdr:colOff>165100</xdr:colOff>
      <xdr:row>105</xdr:row>
      <xdr:rowOff>169545</xdr:rowOff>
    </xdr:to>
    <xdr:sp macro="" textlink="">
      <xdr:nvSpPr>
        <xdr:cNvPr id="417" name="フローチャート: 判断 416">
          <a:extLst>
            <a:ext uri="{FF2B5EF4-FFF2-40B4-BE49-F238E27FC236}">
              <a16:creationId xmlns:a16="http://schemas.microsoft.com/office/drawing/2014/main" id="{00000000-0008-0000-1000-0000A1010000}"/>
            </a:ext>
          </a:extLst>
        </xdr:cNvPr>
        <xdr:cNvSpPr/>
      </xdr:nvSpPr>
      <xdr:spPr>
        <a:xfrm>
          <a:off x="1968500" y="1807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40640</xdr:rowOff>
    </xdr:from>
    <xdr:to>
      <xdr:col>6</xdr:col>
      <xdr:colOff>38100</xdr:colOff>
      <xdr:row>105</xdr:row>
      <xdr:rowOff>141605</xdr:rowOff>
    </xdr:to>
    <xdr:sp macro="" textlink="">
      <xdr:nvSpPr>
        <xdr:cNvPr id="418" name="フローチャート: 判断 417">
          <a:extLst>
            <a:ext uri="{FF2B5EF4-FFF2-40B4-BE49-F238E27FC236}">
              <a16:creationId xmlns:a16="http://schemas.microsoft.com/office/drawing/2014/main" id="{00000000-0008-0000-1000-0000A2010000}"/>
            </a:ext>
          </a:extLst>
        </xdr:cNvPr>
        <xdr:cNvSpPr/>
      </xdr:nvSpPr>
      <xdr:spPr>
        <a:xfrm>
          <a:off x="1079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125095</xdr:rowOff>
    </xdr:from>
    <xdr:to>
      <xdr:col>24</xdr:col>
      <xdr:colOff>114300</xdr:colOff>
      <xdr:row>106</xdr:row>
      <xdr:rowOff>55245</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45847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103505</xdr:rowOff>
    </xdr:from>
    <xdr:ext cx="405130" cy="259080"/>
    <xdr:sp macro="" textlink="">
      <xdr:nvSpPr>
        <xdr:cNvPr id="425" name="【市民会館】&#10;有形固定資産減価償却率該当値テキスト">
          <a:extLst>
            <a:ext uri="{FF2B5EF4-FFF2-40B4-BE49-F238E27FC236}">
              <a16:creationId xmlns:a16="http://schemas.microsoft.com/office/drawing/2014/main" id="{00000000-0008-0000-1000-0000A9010000}"/>
            </a:ext>
          </a:extLst>
        </xdr:cNvPr>
        <xdr:cNvSpPr txBox="1"/>
      </xdr:nvSpPr>
      <xdr:spPr>
        <a:xfrm>
          <a:off x="4673600" y="1810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105410</xdr:rowOff>
    </xdr:from>
    <xdr:to>
      <xdr:col>20</xdr:col>
      <xdr:colOff>38100</xdr:colOff>
      <xdr:row>106</xdr:row>
      <xdr:rowOff>35560</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3746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156210</xdr:rowOff>
    </xdr:from>
    <xdr:to>
      <xdr:col>24</xdr:col>
      <xdr:colOff>63500</xdr:colOff>
      <xdr:row>106</xdr:row>
      <xdr:rowOff>4445</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3797300" y="181584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88900</xdr:rowOff>
    </xdr:from>
    <xdr:to>
      <xdr:col>15</xdr:col>
      <xdr:colOff>101600</xdr:colOff>
      <xdr:row>106</xdr:row>
      <xdr:rowOff>19050</xdr:rowOff>
    </xdr:to>
    <xdr:sp macro="" textlink="">
      <xdr:nvSpPr>
        <xdr:cNvPr id="428" name="楕円 427">
          <a:extLst>
            <a:ext uri="{FF2B5EF4-FFF2-40B4-BE49-F238E27FC236}">
              <a16:creationId xmlns:a16="http://schemas.microsoft.com/office/drawing/2014/main" id="{00000000-0008-0000-1000-0000AC010000}"/>
            </a:ext>
          </a:extLst>
        </xdr:cNvPr>
        <xdr:cNvSpPr/>
      </xdr:nvSpPr>
      <xdr:spPr>
        <a:xfrm>
          <a:off x="2857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139700</xdr:rowOff>
    </xdr:from>
    <xdr:to>
      <xdr:col>19</xdr:col>
      <xdr:colOff>177800</xdr:colOff>
      <xdr:row>105</xdr:row>
      <xdr:rowOff>156210</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2908300" y="181419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66040</xdr:rowOff>
    </xdr:from>
    <xdr:to>
      <xdr:col>10</xdr:col>
      <xdr:colOff>165100</xdr:colOff>
      <xdr:row>105</xdr:row>
      <xdr:rowOff>167640</xdr:rowOff>
    </xdr:to>
    <xdr:sp macro="" textlink="">
      <xdr:nvSpPr>
        <xdr:cNvPr id="430" name="楕円 429">
          <a:extLst>
            <a:ext uri="{FF2B5EF4-FFF2-40B4-BE49-F238E27FC236}">
              <a16:creationId xmlns:a16="http://schemas.microsoft.com/office/drawing/2014/main" id="{00000000-0008-0000-1000-0000AE010000}"/>
            </a:ext>
          </a:extLst>
        </xdr:cNvPr>
        <xdr:cNvSpPr/>
      </xdr:nvSpPr>
      <xdr:spPr>
        <a:xfrm>
          <a:off x="1968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116840</xdr:rowOff>
    </xdr:from>
    <xdr:to>
      <xdr:col>15</xdr:col>
      <xdr:colOff>50800</xdr:colOff>
      <xdr:row>105</xdr:row>
      <xdr:rowOff>139700</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2019300" y="181190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10795</xdr:rowOff>
    </xdr:from>
    <xdr:to>
      <xdr:col>6</xdr:col>
      <xdr:colOff>38100</xdr:colOff>
      <xdr:row>105</xdr:row>
      <xdr:rowOff>112395</xdr:rowOff>
    </xdr:to>
    <xdr:sp macro="" textlink="">
      <xdr:nvSpPr>
        <xdr:cNvPr id="432" name="楕円 431">
          <a:extLst>
            <a:ext uri="{FF2B5EF4-FFF2-40B4-BE49-F238E27FC236}">
              <a16:creationId xmlns:a16="http://schemas.microsoft.com/office/drawing/2014/main" id="{00000000-0008-0000-1000-0000B0010000}"/>
            </a:ext>
          </a:extLst>
        </xdr:cNvPr>
        <xdr:cNvSpPr/>
      </xdr:nvSpPr>
      <xdr:spPr>
        <a:xfrm>
          <a:off x="1079500"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61595</xdr:rowOff>
    </xdr:from>
    <xdr:to>
      <xdr:col>10</xdr:col>
      <xdr:colOff>114300</xdr:colOff>
      <xdr:row>105</xdr:row>
      <xdr:rowOff>116840</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130300" y="180638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37465</xdr:rowOff>
    </xdr:from>
    <xdr:ext cx="405130" cy="259080"/>
    <xdr:sp macro="" textlink="">
      <xdr:nvSpPr>
        <xdr:cNvPr id="434" name="n_1aveValue【市民会館】&#10;有形固定資産減価償却率">
          <a:extLst>
            <a:ext uri="{FF2B5EF4-FFF2-40B4-BE49-F238E27FC236}">
              <a16:creationId xmlns:a16="http://schemas.microsoft.com/office/drawing/2014/main" id="{00000000-0008-0000-1000-0000B2010000}"/>
            </a:ext>
          </a:extLst>
        </xdr:cNvPr>
        <xdr:cNvSpPr txBox="1"/>
      </xdr:nvSpPr>
      <xdr:spPr>
        <a:xfrm>
          <a:off x="3582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114300</xdr:rowOff>
    </xdr:from>
    <xdr:ext cx="404495" cy="259080"/>
    <xdr:sp macro="" textlink="">
      <xdr:nvSpPr>
        <xdr:cNvPr id="435" name="n_2aveValue【市民会館】&#10;有形固定資産減価償却率">
          <a:extLst>
            <a:ext uri="{FF2B5EF4-FFF2-40B4-BE49-F238E27FC236}">
              <a16:creationId xmlns:a16="http://schemas.microsoft.com/office/drawing/2014/main" id="{00000000-0008-0000-1000-0000B3010000}"/>
            </a:ext>
          </a:extLst>
        </xdr:cNvPr>
        <xdr:cNvSpPr txBox="1"/>
      </xdr:nvSpPr>
      <xdr:spPr>
        <a:xfrm>
          <a:off x="2705735" y="1777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160655</xdr:rowOff>
    </xdr:from>
    <xdr:ext cx="404495" cy="259080"/>
    <xdr:sp macro="" textlink="">
      <xdr:nvSpPr>
        <xdr:cNvPr id="436" name="n_3aveValue【市民会館】&#10;有形固定資産減価償却率">
          <a:extLst>
            <a:ext uri="{FF2B5EF4-FFF2-40B4-BE49-F238E27FC236}">
              <a16:creationId xmlns:a16="http://schemas.microsoft.com/office/drawing/2014/main" id="{00000000-0008-0000-1000-0000B4010000}"/>
            </a:ext>
          </a:extLst>
        </xdr:cNvPr>
        <xdr:cNvSpPr txBox="1"/>
      </xdr:nvSpPr>
      <xdr:spPr>
        <a:xfrm>
          <a:off x="1816735" y="18162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132715</xdr:rowOff>
    </xdr:from>
    <xdr:ext cx="404495" cy="258445"/>
    <xdr:sp macro="" textlink="">
      <xdr:nvSpPr>
        <xdr:cNvPr id="437" name="n_4aveValue【市民会館】&#10;有形固定資産減価償却率">
          <a:extLst>
            <a:ext uri="{FF2B5EF4-FFF2-40B4-BE49-F238E27FC236}">
              <a16:creationId xmlns:a16="http://schemas.microsoft.com/office/drawing/2014/main" id="{00000000-0008-0000-1000-0000B5010000}"/>
            </a:ext>
          </a:extLst>
        </xdr:cNvPr>
        <xdr:cNvSpPr txBox="1"/>
      </xdr:nvSpPr>
      <xdr:spPr>
        <a:xfrm>
          <a:off x="927735" y="18134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26670</xdr:rowOff>
    </xdr:from>
    <xdr:ext cx="405130" cy="259080"/>
    <xdr:sp macro="" textlink="">
      <xdr:nvSpPr>
        <xdr:cNvPr id="438" name="n_1mainValue【市民会館】&#10;有形固定資産減価償却率">
          <a:extLst>
            <a:ext uri="{FF2B5EF4-FFF2-40B4-BE49-F238E27FC236}">
              <a16:creationId xmlns:a16="http://schemas.microsoft.com/office/drawing/2014/main" id="{00000000-0008-0000-1000-0000B6010000}"/>
            </a:ext>
          </a:extLst>
        </xdr:cNvPr>
        <xdr:cNvSpPr txBox="1"/>
      </xdr:nvSpPr>
      <xdr:spPr>
        <a:xfrm>
          <a:off x="3582035" y="1820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10160</xdr:rowOff>
    </xdr:from>
    <xdr:ext cx="404495" cy="259080"/>
    <xdr:sp macro="" textlink="">
      <xdr:nvSpPr>
        <xdr:cNvPr id="439" name="n_2mainValue【市民会館】&#10;有形固定資産減価償却率">
          <a:extLst>
            <a:ext uri="{FF2B5EF4-FFF2-40B4-BE49-F238E27FC236}">
              <a16:creationId xmlns:a16="http://schemas.microsoft.com/office/drawing/2014/main" id="{00000000-0008-0000-1000-0000B7010000}"/>
            </a:ext>
          </a:extLst>
        </xdr:cNvPr>
        <xdr:cNvSpPr txBox="1"/>
      </xdr:nvSpPr>
      <xdr:spPr>
        <a:xfrm>
          <a:off x="2705735" y="18183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12700</xdr:rowOff>
    </xdr:from>
    <xdr:ext cx="404495" cy="259080"/>
    <xdr:sp macro="" textlink="">
      <xdr:nvSpPr>
        <xdr:cNvPr id="440" name="n_3mainValue【市民会館】&#10;有形固定資産減価償却率">
          <a:extLst>
            <a:ext uri="{FF2B5EF4-FFF2-40B4-BE49-F238E27FC236}">
              <a16:creationId xmlns:a16="http://schemas.microsoft.com/office/drawing/2014/main" id="{00000000-0008-0000-1000-0000B8010000}"/>
            </a:ext>
          </a:extLst>
        </xdr:cNvPr>
        <xdr:cNvSpPr txBox="1"/>
      </xdr:nvSpPr>
      <xdr:spPr>
        <a:xfrm>
          <a:off x="1816735" y="17843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128905</xdr:rowOff>
    </xdr:from>
    <xdr:ext cx="404495" cy="259080"/>
    <xdr:sp macro="" textlink="">
      <xdr:nvSpPr>
        <xdr:cNvPr id="441" name="n_4mainValue【市民会館】&#10;有形固定資産減価償却率">
          <a:extLst>
            <a:ext uri="{FF2B5EF4-FFF2-40B4-BE49-F238E27FC236}">
              <a16:creationId xmlns:a16="http://schemas.microsoft.com/office/drawing/2014/main" id="{00000000-0008-0000-1000-0000B9010000}"/>
            </a:ext>
          </a:extLst>
        </xdr:cNvPr>
        <xdr:cNvSpPr txBox="1"/>
      </xdr:nvSpPr>
      <xdr:spPr>
        <a:xfrm>
          <a:off x="927735" y="17788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1000-0000BE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1000-0000BF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1000-0000C0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10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63" name="テキスト ボックス 462">
          <a:extLst>
            <a:ext uri="{FF2B5EF4-FFF2-40B4-BE49-F238E27FC236}">
              <a16:creationId xmlns:a16="http://schemas.microsoft.com/office/drawing/2014/main" id="{00000000-0008-0000-1000-0000CF010000}"/>
            </a:ext>
          </a:extLst>
        </xdr:cNvPr>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1000-0000D0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89535</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flipV="1">
          <a:off x="10476865" y="170878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9900" cy="259080"/>
    <xdr:sp macro="" textlink="">
      <xdr:nvSpPr>
        <xdr:cNvPr id="466" name="【市民会館】&#10;一人当たり面積最小値テキスト">
          <a:extLst>
            <a:ext uri="{FF2B5EF4-FFF2-40B4-BE49-F238E27FC236}">
              <a16:creationId xmlns:a16="http://schemas.microsoft.com/office/drawing/2014/main" id="{00000000-0008-0000-1000-0000D2010000}"/>
            </a:ext>
          </a:extLst>
        </xdr:cNvPr>
        <xdr:cNvSpPr txBox="1"/>
      </xdr:nvSpPr>
      <xdr:spPr>
        <a:xfrm>
          <a:off x="10515600" y="186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0388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469900" cy="259080"/>
    <xdr:sp macro="" textlink="">
      <xdr:nvSpPr>
        <xdr:cNvPr id="468" name="【市民会館】&#10;一人当たり面積最大値テキスト">
          <a:extLst>
            <a:ext uri="{FF2B5EF4-FFF2-40B4-BE49-F238E27FC236}">
              <a16:creationId xmlns:a16="http://schemas.microsoft.com/office/drawing/2014/main" id="{00000000-0008-0000-1000-0000D4010000}"/>
            </a:ext>
          </a:extLst>
        </xdr:cNvPr>
        <xdr:cNvSpPr txBox="1"/>
      </xdr:nvSpPr>
      <xdr:spPr>
        <a:xfrm>
          <a:off x="10515600" y="1686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82550</xdr:rowOff>
    </xdr:from>
    <xdr:ext cx="469900" cy="259080"/>
    <xdr:sp macro="" textlink="">
      <xdr:nvSpPr>
        <xdr:cNvPr id="470" name="【市民会館】&#10;一人当たり面積平均値テキスト">
          <a:extLst>
            <a:ext uri="{FF2B5EF4-FFF2-40B4-BE49-F238E27FC236}">
              <a16:creationId xmlns:a16="http://schemas.microsoft.com/office/drawing/2014/main" id="{00000000-0008-0000-1000-0000D6010000}"/>
            </a:ext>
          </a:extLst>
        </xdr:cNvPr>
        <xdr:cNvSpPr txBox="1"/>
      </xdr:nvSpPr>
      <xdr:spPr>
        <a:xfrm>
          <a:off x="10515600" y="1808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104267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67310</xdr:rowOff>
    </xdr:from>
    <xdr:to>
      <xdr:col>50</xdr:col>
      <xdr:colOff>165100</xdr:colOff>
      <xdr:row>106</xdr:row>
      <xdr:rowOff>168910</xdr:rowOff>
    </xdr:to>
    <xdr:sp macro="" textlink="">
      <xdr:nvSpPr>
        <xdr:cNvPr id="472" name="フローチャート: 判断 471">
          <a:extLst>
            <a:ext uri="{FF2B5EF4-FFF2-40B4-BE49-F238E27FC236}">
              <a16:creationId xmlns:a16="http://schemas.microsoft.com/office/drawing/2014/main" id="{00000000-0008-0000-1000-0000D8010000}"/>
            </a:ext>
          </a:extLst>
        </xdr:cNvPr>
        <xdr:cNvSpPr/>
      </xdr:nvSpPr>
      <xdr:spPr>
        <a:xfrm>
          <a:off x="958850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59690</xdr:rowOff>
    </xdr:from>
    <xdr:to>
      <xdr:col>46</xdr:col>
      <xdr:colOff>38100</xdr:colOff>
      <xdr:row>106</xdr:row>
      <xdr:rowOff>161290</xdr:rowOff>
    </xdr:to>
    <xdr:sp macro="" textlink="">
      <xdr:nvSpPr>
        <xdr:cNvPr id="473" name="フローチャート: 判断 472">
          <a:extLst>
            <a:ext uri="{FF2B5EF4-FFF2-40B4-BE49-F238E27FC236}">
              <a16:creationId xmlns:a16="http://schemas.microsoft.com/office/drawing/2014/main" id="{00000000-0008-0000-1000-0000D9010000}"/>
            </a:ext>
          </a:extLst>
        </xdr:cNvPr>
        <xdr:cNvSpPr/>
      </xdr:nvSpPr>
      <xdr:spPr>
        <a:xfrm>
          <a:off x="8699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107315</xdr:rowOff>
    </xdr:from>
    <xdr:to>
      <xdr:col>41</xdr:col>
      <xdr:colOff>101600</xdr:colOff>
      <xdr:row>107</xdr:row>
      <xdr:rowOff>37465</xdr:rowOff>
    </xdr:to>
    <xdr:sp macro="" textlink="">
      <xdr:nvSpPr>
        <xdr:cNvPr id="474" name="フローチャート: 判断 473">
          <a:extLst>
            <a:ext uri="{FF2B5EF4-FFF2-40B4-BE49-F238E27FC236}">
              <a16:creationId xmlns:a16="http://schemas.microsoft.com/office/drawing/2014/main" id="{00000000-0008-0000-1000-0000DA010000}"/>
            </a:ext>
          </a:extLst>
        </xdr:cNvPr>
        <xdr:cNvSpPr/>
      </xdr:nvSpPr>
      <xdr:spPr>
        <a:xfrm>
          <a:off x="7810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109220</xdr:rowOff>
    </xdr:from>
    <xdr:to>
      <xdr:col>36</xdr:col>
      <xdr:colOff>165100</xdr:colOff>
      <xdr:row>107</xdr:row>
      <xdr:rowOff>39370</xdr:rowOff>
    </xdr:to>
    <xdr:sp macro="" textlink="">
      <xdr:nvSpPr>
        <xdr:cNvPr id="475" name="フローチャート: 判断 474">
          <a:extLst>
            <a:ext uri="{FF2B5EF4-FFF2-40B4-BE49-F238E27FC236}">
              <a16:creationId xmlns:a16="http://schemas.microsoft.com/office/drawing/2014/main" id="{00000000-0008-0000-1000-0000DB010000}"/>
            </a:ext>
          </a:extLst>
        </xdr:cNvPr>
        <xdr:cNvSpPr/>
      </xdr:nvSpPr>
      <xdr:spPr>
        <a:xfrm>
          <a:off x="6921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15240</xdr:rowOff>
    </xdr:from>
    <xdr:ext cx="469900" cy="259080"/>
    <xdr:sp macro="" textlink="">
      <xdr:nvSpPr>
        <xdr:cNvPr id="482" name="【市民会館】&#10;一人当たり面積該当値テキスト">
          <a:extLst>
            <a:ext uri="{FF2B5EF4-FFF2-40B4-BE49-F238E27FC236}">
              <a16:creationId xmlns:a16="http://schemas.microsoft.com/office/drawing/2014/main" id="{00000000-0008-0000-1000-0000E2010000}"/>
            </a:ext>
          </a:extLst>
        </xdr:cNvPr>
        <xdr:cNvSpPr txBox="1"/>
      </xdr:nvSpPr>
      <xdr:spPr>
        <a:xfrm>
          <a:off x="10515600" y="1836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42545</xdr:rowOff>
    </xdr:from>
    <xdr:to>
      <xdr:col>50</xdr:col>
      <xdr:colOff>165100</xdr:colOff>
      <xdr:row>107</xdr:row>
      <xdr:rowOff>144145</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9588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93345</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flipV="1">
          <a:off x="9639300" y="184327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85" name="楕円 484">
          <a:extLst>
            <a:ext uri="{FF2B5EF4-FFF2-40B4-BE49-F238E27FC236}">
              <a16:creationId xmlns:a16="http://schemas.microsoft.com/office/drawing/2014/main" id="{00000000-0008-0000-1000-0000E5010000}"/>
            </a:ext>
          </a:extLst>
        </xdr:cNvPr>
        <xdr:cNvSpPr/>
      </xdr:nvSpPr>
      <xdr:spPr>
        <a:xfrm>
          <a:off x="8699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93345</xdr:rowOff>
    </xdr:from>
    <xdr:to>
      <xdr:col>50</xdr:col>
      <xdr:colOff>114300</xdr:colOff>
      <xdr:row>107</xdr:row>
      <xdr:rowOff>95250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flipV="1">
          <a:off x="8750300" y="18438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48260</xdr:rowOff>
    </xdr:from>
    <xdr:to>
      <xdr:col>41</xdr:col>
      <xdr:colOff>101600</xdr:colOff>
      <xdr:row>107</xdr:row>
      <xdr:rowOff>149860</xdr:rowOff>
    </xdr:to>
    <xdr:sp macro="" textlink="">
      <xdr:nvSpPr>
        <xdr:cNvPr id="487" name="楕円 486">
          <a:extLst>
            <a:ext uri="{FF2B5EF4-FFF2-40B4-BE49-F238E27FC236}">
              <a16:creationId xmlns:a16="http://schemas.microsoft.com/office/drawing/2014/main" id="{00000000-0008-0000-1000-0000E7010000}"/>
            </a:ext>
          </a:extLst>
        </xdr:cNvPr>
        <xdr:cNvSpPr/>
      </xdr:nvSpPr>
      <xdr:spPr>
        <a:xfrm>
          <a:off x="7810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99060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flipV="1">
          <a:off x="7861300" y="1844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89" name="楕円 488">
          <a:extLst>
            <a:ext uri="{FF2B5EF4-FFF2-40B4-BE49-F238E27FC236}">
              <a16:creationId xmlns:a16="http://schemas.microsoft.com/office/drawing/2014/main" id="{00000000-0008-0000-1000-0000E9010000}"/>
            </a:ext>
          </a:extLst>
        </xdr:cNvPr>
        <xdr:cNvSpPr/>
      </xdr:nvSpPr>
      <xdr:spPr>
        <a:xfrm>
          <a:off x="692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99060</xdr:rowOff>
    </xdr:from>
    <xdr:to>
      <xdr:col>41</xdr:col>
      <xdr:colOff>50800</xdr:colOff>
      <xdr:row>107</xdr:row>
      <xdr:rowOff>102870</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flipV="1">
          <a:off x="6972300" y="1844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13970</xdr:rowOff>
    </xdr:from>
    <xdr:ext cx="469900" cy="259080"/>
    <xdr:sp macro="" textlink="">
      <xdr:nvSpPr>
        <xdr:cNvPr id="491" name="n_1aveValue【市民会館】&#10;一人当たり面積">
          <a:extLst>
            <a:ext uri="{FF2B5EF4-FFF2-40B4-BE49-F238E27FC236}">
              <a16:creationId xmlns:a16="http://schemas.microsoft.com/office/drawing/2014/main" id="{00000000-0008-0000-1000-0000EB010000}"/>
            </a:ext>
          </a:extLst>
        </xdr:cNvPr>
        <xdr:cNvSpPr txBox="1"/>
      </xdr:nvSpPr>
      <xdr:spPr>
        <a:xfrm>
          <a:off x="9391650" y="1801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6350</xdr:rowOff>
    </xdr:from>
    <xdr:ext cx="469265" cy="258445"/>
    <xdr:sp macro="" textlink="">
      <xdr:nvSpPr>
        <xdr:cNvPr id="492" name="n_2aveValue【市民会館】&#10;一人当たり面積">
          <a:extLst>
            <a:ext uri="{FF2B5EF4-FFF2-40B4-BE49-F238E27FC236}">
              <a16:creationId xmlns:a16="http://schemas.microsoft.com/office/drawing/2014/main" id="{00000000-0008-0000-1000-0000EC010000}"/>
            </a:ext>
          </a:extLst>
        </xdr:cNvPr>
        <xdr:cNvSpPr txBox="1"/>
      </xdr:nvSpPr>
      <xdr:spPr>
        <a:xfrm>
          <a:off x="8515350" y="18008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53975</xdr:rowOff>
    </xdr:from>
    <xdr:ext cx="469265" cy="258445"/>
    <xdr:sp macro="" textlink="">
      <xdr:nvSpPr>
        <xdr:cNvPr id="493" name="n_3aveValue【市民会館】&#10;一人当たり面積">
          <a:extLst>
            <a:ext uri="{FF2B5EF4-FFF2-40B4-BE49-F238E27FC236}">
              <a16:creationId xmlns:a16="http://schemas.microsoft.com/office/drawing/2014/main" id="{00000000-0008-0000-1000-0000ED010000}"/>
            </a:ext>
          </a:extLst>
        </xdr:cNvPr>
        <xdr:cNvSpPr txBox="1"/>
      </xdr:nvSpPr>
      <xdr:spPr>
        <a:xfrm>
          <a:off x="7626350" y="1805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55880</xdr:rowOff>
    </xdr:from>
    <xdr:ext cx="469265" cy="259080"/>
    <xdr:sp macro="" textlink="">
      <xdr:nvSpPr>
        <xdr:cNvPr id="494" name="n_4aveValue【市民会館】&#10;一人当たり面積">
          <a:extLst>
            <a:ext uri="{FF2B5EF4-FFF2-40B4-BE49-F238E27FC236}">
              <a16:creationId xmlns:a16="http://schemas.microsoft.com/office/drawing/2014/main" id="{00000000-0008-0000-1000-0000EE010000}"/>
            </a:ext>
          </a:extLst>
        </xdr:cNvPr>
        <xdr:cNvSpPr txBox="1"/>
      </xdr:nvSpPr>
      <xdr:spPr>
        <a:xfrm>
          <a:off x="6737350" y="18058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135255</xdr:rowOff>
    </xdr:from>
    <xdr:ext cx="469900" cy="258445"/>
    <xdr:sp macro="" textlink="">
      <xdr:nvSpPr>
        <xdr:cNvPr id="495" name="n_1mainValue【市民会館】&#10;一人当たり面積">
          <a:extLst>
            <a:ext uri="{FF2B5EF4-FFF2-40B4-BE49-F238E27FC236}">
              <a16:creationId xmlns:a16="http://schemas.microsoft.com/office/drawing/2014/main" id="{00000000-0008-0000-1000-0000EF010000}"/>
            </a:ext>
          </a:extLst>
        </xdr:cNvPr>
        <xdr:cNvSpPr txBox="1"/>
      </xdr:nvSpPr>
      <xdr:spPr>
        <a:xfrm>
          <a:off x="9391650" y="18480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137160</xdr:rowOff>
    </xdr:from>
    <xdr:ext cx="469265" cy="259080"/>
    <xdr:sp macro="" textlink="">
      <xdr:nvSpPr>
        <xdr:cNvPr id="496" name="n_2mainValue【市民会館】&#10;一人当たり面積">
          <a:extLst>
            <a:ext uri="{FF2B5EF4-FFF2-40B4-BE49-F238E27FC236}">
              <a16:creationId xmlns:a16="http://schemas.microsoft.com/office/drawing/2014/main" id="{00000000-0008-0000-1000-0000F0010000}"/>
            </a:ext>
          </a:extLst>
        </xdr:cNvPr>
        <xdr:cNvSpPr txBox="1"/>
      </xdr:nvSpPr>
      <xdr:spPr>
        <a:xfrm>
          <a:off x="8515350" y="18482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140970</xdr:rowOff>
    </xdr:from>
    <xdr:ext cx="469265" cy="259080"/>
    <xdr:sp macro="" textlink="">
      <xdr:nvSpPr>
        <xdr:cNvPr id="497" name="n_3mainValue【市民会館】&#10;一人当たり面積">
          <a:extLst>
            <a:ext uri="{FF2B5EF4-FFF2-40B4-BE49-F238E27FC236}">
              <a16:creationId xmlns:a16="http://schemas.microsoft.com/office/drawing/2014/main" id="{00000000-0008-0000-1000-0000F1010000}"/>
            </a:ext>
          </a:extLst>
        </xdr:cNvPr>
        <xdr:cNvSpPr txBox="1"/>
      </xdr:nvSpPr>
      <xdr:spPr>
        <a:xfrm>
          <a:off x="7626350" y="1848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144780</xdr:rowOff>
    </xdr:from>
    <xdr:ext cx="469265" cy="258445"/>
    <xdr:sp macro="" textlink="">
      <xdr:nvSpPr>
        <xdr:cNvPr id="498" name="n_4mainValue【市民会館】&#10;一人当たり面積">
          <a:extLst>
            <a:ext uri="{FF2B5EF4-FFF2-40B4-BE49-F238E27FC236}">
              <a16:creationId xmlns:a16="http://schemas.microsoft.com/office/drawing/2014/main" id="{00000000-0008-0000-1000-0000F2010000}"/>
            </a:ext>
          </a:extLst>
        </xdr:cNvPr>
        <xdr:cNvSpPr txBox="1"/>
      </xdr:nvSpPr>
      <xdr:spPr>
        <a:xfrm>
          <a:off x="6737350" y="18489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1000-0000F7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1000-0000F8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10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519" name="テキスト ボックス 518">
          <a:extLst>
            <a:ext uri="{FF2B5EF4-FFF2-40B4-BE49-F238E27FC236}">
              <a16:creationId xmlns:a16="http://schemas.microsoft.com/office/drawing/2014/main" id="{00000000-0008-0000-1000-000007020000}"/>
            </a:ext>
          </a:extLst>
        </xdr:cNvPr>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521" name="テキスト ボックス 520">
          <a:extLst>
            <a:ext uri="{FF2B5EF4-FFF2-40B4-BE49-F238E27FC236}">
              <a16:creationId xmlns:a16="http://schemas.microsoft.com/office/drawing/2014/main" id="{00000000-0008-0000-1000-000009020000}"/>
            </a:ext>
          </a:extLst>
        </xdr:cNvPr>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1000-00000A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15240</xdr:rowOff>
    </xdr:from>
    <xdr:to>
      <xdr:col>85</xdr:col>
      <xdr:colOff>126365</xdr:colOff>
      <xdr:row>41</xdr:row>
      <xdr:rowOff>99060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flipV="1">
          <a:off x="16318865" y="567309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102870</xdr:rowOff>
    </xdr:from>
    <xdr:ext cx="405130" cy="259080"/>
    <xdr:sp macro="" textlink="">
      <xdr:nvSpPr>
        <xdr:cNvPr id="524" name="【一般廃棄物処理施設】&#10;有形固定資産減価償却率最小値テキスト">
          <a:extLst>
            <a:ext uri="{FF2B5EF4-FFF2-40B4-BE49-F238E27FC236}">
              <a16:creationId xmlns:a16="http://schemas.microsoft.com/office/drawing/2014/main" id="{00000000-0008-0000-1000-00000C020000}"/>
            </a:ext>
          </a:extLst>
        </xdr:cNvPr>
        <xdr:cNvSpPr txBox="1"/>
      </xdr:nvSpPr>
      <xdr:spPr>
        <a:xfrm>
          <a:off x="16357600" y="713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a:off x="16230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133350</xdr:rowOff>
    </xdr:from>
    <xdr:ext cx="405130" cy="258445"/>
    <xdr:sp macro="" textlink="">
      <xdr:nvSpPr>
        <xdr:cNvPr id="526" name="【一般廃棄物処理施設】&#10;有形固定資産減価償却率最大値テキスト">
          <a:extLst>
            <a:ext uri="{FF2B5EF4-FFF2-40B4-BE49-F238E27FC236}">
              <a16:creationId xmlns:a16="http://schemas.microsoft.com/office/drawing/2014/main" id="{00000000-0008-0000-1000-00000E020000}"/>
            </a:ext>
          </a:extLst>
        </xdr:cNvPr>
        <xdr:cNvSpPr txBox="1"/>
      </xdr:nvSpPr>
      <xdr:spPr>
        <a:xfrm>
          <a:off x="16357600" y="5448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a:off x="16230600" y="567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13335</xdr:rowOff>
    </xdr:from>
    <xdr:ext cx="405130" cy="259080"/>
    <xdr:sp macro="" textlink="">
      <xdr:nvSpPr>
        <xdr:cNvPr id="528" name="【一般廃棄物処理施設】&#10;有形固定資産減価償却率平均値テキスト">
          <a:extLst>
            <a:ext uri="{FF2B5EF4-FFF2-40B4-BE49-F238E27FC236}">
              <a16:creationId xmlns:a16="http://schemas.microsoft.com/office/drawing/2014/main" id="{00000000-0008-0000-1000-000010020000}"/>
            </a:ext>
          </a:extLst>
        </xdr:cNvPr>
        <xdr:cNvSpPr txBox="1"/>
      </xdr:nvSpPr>
      <xdr:spPr>
        <a:xfrm>
          <a:off x="16357600" y="6528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10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31" name="フローチャート: 判断 530">
          <a:extLst>
            <a:ext uri="{FF2B5EF4-FFF2-40B4-BE49-F238E27FC236}">
              <a16:creationId xmlns:a16="http://schemas.microsoft.com/office/drawing/2014/main" id="{00000000-0008-0000-1000-000013020000}"/>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32" name="フローチャート: 判断 531">
          <a:extLst>
            <a:ext uri="{FF2B5EF4-FFF2-40B4-BE49-F238E27FC236}">
              <a16:creationId xmlns:a16="http://schemas.microsoft.com/office/drawing/2014/main" id="{00000000-0008-0000-1000-00001402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33" name="フローチャート: 判断 532">
          <a:extLst>
            <a:ext uri="{FF2B5EF4-FFF2-40B4-BE49-F238E27FC236}">
              <a16:creationId xmlns:a16="http://schemas.microsoft.com/office/drawing/2014/main" id="{00000000-0008-0000-1000-000015020000}"/>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39" name="楕円 538">
          <a:extLst>
            <a:ext uri="{FF2B5EF4-FFF2-40B4-BE49-F238E27FC236}">
              <a16:creationId xmlns:a16="http://schemas.microsoft.com/office/drawing/2014/main" id="{00000000-0008-0000-1000-00001B020000}"/>
            </a:ext>
          </a:extLst>
        </xdr:cNvPr>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52070</xdr:rowOff>
    </xdr:from>
    <xdr:ext cx="405130" cy="258445"/>
    <xdr:sp macro="" textlink="">
      <xdr:nvSpPr>
        <xdr:cNvPr id="540" name="【一般廃棄物処理施設】&#10;有形固定資産減価償却率該当値テキスト">
          <a:extLst>
            <a:ext uri="{FF2B5EF4-FFF2-40B4-BE49-F238E27FC236}">
              <a16:creationId xmlns:a16="http://schemas.microsoft.com/office/drawing/2014/main" id="{00000000-0008-0000-1000-00001C020000}"/>
            </a:ext>
          </a:extLst>
        </xdr:cNvPr>
        <xdr:cNvSpPr txBox="1"/>
      </xdr:nvSpPr>
      <xdr:spPr>
        <a:xfrm>
          <a:off x="16357600" y="6395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29210</xdr:rowOff>
    </xdr:from>
    <xdr:to>
      <xdr:col>85</xdr:col>
      <xdr:colOff>127000</xdr:colOff>
      <xdr:row>38</xdr:row>
      <xdr:rowOff>80010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5481300" y="654431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29210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4592300" y="64941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45" name="楕円 544">
          <a:extLst>
            <a:ext uri="{FF2B5EF4-FFF2-40B4-BE49-F238E27FC236}">
              <a16:creationId xmlns:a16="http://schemas.microsoft.com/office/drawing/2014/main" id="{00000000-0008-0000-1000-000021020000}"/>
            </a:ext>
          </a:extLst>
        </xdr:cNvPr>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150495</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13703300" y="64427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170180</xdr:rowOff>
    </xdr:from>
    <xdr:to>
      <xdr:col>67</xdr:col>
      <xdr:colOff>101600</xdr:colOff>
      <xdr:row>37</xdr:row>
      <xdr:rowOff>100330</xdr:rowOff>
    </xdr:to>
    <xdr:sp macro="" textlink="">
      <xdr:nvSpPr>
        <xdr:cNvPr id="547" name="楕円 546">
          <a:extLst>
            <a:ext uri="{FF2B5EF4-FFF2-40B4-BE49-F238E27FC236}">
              <a16:creationId xmlns:a16="http://schemas.microsoft.com/office/drawing/2014/main" id="{00000000-0008-0000-1000-000023020000}"/>
            </a:ext>
          </a:extLst>
        </xdr:cNvPr>
        <xdr:cNvSpPr/>
      </xdr:nvSpPr>
      <xdr:spPr>
        <a:xfrm>
          <a:off x="1276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49530</xdr:rowOff>
    </xdr:from>
    <xdr:to>
      <xdr:col>71</xdr:col>
      <xdr:colOff>177800</xdr:colOff>
      <xdr:row>37</xdr:row>
      <xdr:rowOff>99060</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2814300" y="63931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78105</xdr:rowOff>
    </xdr:from>
    <xdr:ext cx="405130" cy="258445"/>
    <xdr:sp macro="" textlink="">
      <xdr:nvSpPr>
        <xdr:cNvPr id="549" name="n_1ave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5266035" y="6593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104775</xdr:rowOff>
    </xdr:from>
    <xdr:ext cx="404495" cy="259080"/>
    <xdr:sp macro="" textlink="">
      <xdr:nvSpPr>
        <xdr:cNvPr id="550" name="n_2ave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4389735" y="6619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83820</xdr:rowOff>
    </xdr:from>
    <xdr:ext cx="404495" cy="259080"/>
    <xdr:sp macro="" textlink="">
      <xdr:nvSpPr>
        <xdr:cNvPr id="551" name="n_3ave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3500735" y="6598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160020</xdr:rowOff>
    </xdr:from>
    <xdr:ext cx="404495" cy="259080"/>
    <xdr:sp macro="" textlink="">
      <xdr:nvSpPr>
        <xdr:cNvPr id="552" name="n_4ave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2611735" y="6503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95885</xdr:rowOff>
    </xdr:from>
    <xdr:ext cx="405130" cy="259080"/>
    <xdr:sp macro="" textlink="">
      <xdr:nvSpPr>
        <xdr:cNvPr id="553" name="n_1mainValue【一般廃棄物処理施設】&#10;有形固定資産減価償却率">
          <a:extLst>
            <a:ext uri="{FF2B5EF4-FFF2-40B4-BE49-F238E27FC236}">
              <a16:creationId xmlns:a16="http://schemas.microsoft.com/office/drawing/2014/main" id="{00000000-0008-0000-1000-000029020000}"/>
            </a:ext>
          </a:extLst>
        </xdr:cNvPr>
        <xdr:cNvSpPr txBox="1"/>
      </xdr:nvSpPr>
      <xdr:spPr>
        <a:xfrm>
          <a:off x="15266035" y="626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46355</xdr:rowOff>
    </xdr:from>
    <xdr:ext cx="404495" cy="259080"/>
    <xdr:sp macro="" textlink="">
      <xdr:nvSpPr>
        <xdr:cNvPr id="554" name="n_2mainValue【一般廃棄物処理施設】&#10;有形固定資産減価償却率">
          <a:extLst>
            <a:ext uri="{FF2B5EF4-FFF2-40B4-BE49-F238E27FC236}">
              <a16:creationId xmlns:a16="http://schemas.microsoft.com/office/drawing/2014/main" id="{00000000-0008-0000-1000-00002A020000}"/>
            </a:ext>
          </a:extLst>
        </xdr:cNvPr>
        <xdr:cNvSpPr txBox="1"/>
      </xdr:nvSpPr>
      <xdr:spPr>
        <a:xfrm>
          <a:off x="14389735" y="6218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166370</xdr:rowOff>
    </xdr:from>
    <xdr:ext cx="404495" cy="258445"/>
    <xdr:sp macro="" textlink="">
      <xdr:nvSpPr>
        <xdr:cNvPr id="555" name="n_3mainValue【一般廃棄物処理施設】&#10;有形固定資産減価償却率">
          <a:extLst>
            <a:ext uri="{FF2B5EF4-FFF2-40B4-BE49-F238E27FC236}">
              <a16:creationId xmlns:a16="http://schemas.microsoft.com/office/drawing/2014/main" id="{00000000-0008-0000-1000-00002B020000}"/>
            </a:ext>
          </a:extLst>
        </xdr:cNvPr>
        <xdr:cNvSpPr txBox="1"/>
      </xdr:nvSpPr>
      <xdr:spPr>
        <a:xfrm>
          <a:off x="13500735" y="6167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116840</xdr:rowOff>
    </xdr:from>
    <xdr:ext cx="404495" cy="259080"/>
    <xdr:sp macro="" textlink="">
      <xdr:nvSpPr>
        <xdr:cNvPr id="556" name="n_4mainValue【一般廃棄物処理施設】&#10;有形固定資産減価償却率">
          <a:extLst>
            <a:ext uri="{FF2B5EF4-FFF2-40B4-BE49-F238E27FC236}">
              <a16:creationId xmlns:a16="http://schemas.microsoft.com/office/drawing/2014/main" id="{00000000-0008-0000-1000-00002C020000}"/>
            </a:ext>
          </a:extLst>
        </xdr:cNvPr>
        <xdr:cNvSpPr txBox="1"/>
      </xdr:nvSpPr>
      <xdr:spPr>
        <a:xfrm>
          <a:off x="12611735" y="6117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1000-000031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1000-000032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1000-000033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10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8285" cy="258445"/>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4995" cy="259080"/>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4995" cy="258445"/>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4995" cy="258445"/>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4995" cy="259080"/>
    <xdr:sp macro="" textlink="">
      <xdr:nvSpPr>
        <xdr:cNvPr id="576" name="テキスト ボックス 575">
          <a:extLst>
            <a:ext uri="{FF2B5EF4-FFF2-40B4-BE49-F238E27FC236}">
              <a16:creationId xmlns:a16="http://schemas.microsoft.com/office/drawing/2014/main" id="{00000000-0008-0000-1000-000040020000}"/>
            </a:ext>
          </a:extLst>
        </xdr:cNvPr>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4995" cy="258445"/>
    <xdr:sp macro="" textlink="">
      <xdr:nvSpPr>
        <xdr:cNvPr id="578" name="テキスト ボックス 577">
          <a:extLst>
            <a:ext uri="{FF2B5EF4-FFF2-40B4-BE49-F238E27FC236}">
              <a16:creationId xmlns:a16="http://schemas.microsoft.com/office/drawing/2014/main" id="{00000000-0008-0000-1000-000042020000}"/>
            </a:ext>
          </a:extLst>
        </xdr:cNvPr>
        <xdr:cNvSpPr txBox="1"/>
      </xdr:nvSpPr>
      <xdr:spPr>
        <a:xfrm>
          <a:off x="17692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1000-000045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42</xdr:row>
      <xdr:rowOff>86360</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flipV="1">
          <a:off x="22160865" y="569849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1000-000047020000}"/>
            </a:ext>
          </a:extLst>
        </xdr:cNvPr>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158115</xdr:rowOff>
    </xdr:from>
    <xdr:ext cx="598805" cy="2584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1000-000049020000}"/>
            </a:ext>
          </a:extLst>
        </xdr:cNvPr>
        <xdr:cNvSpPr txBox="1"/>
      </xdr:nvSpPr>
      <xdr:spPr>
        <a:xfrm>
          <a:off x="22199600" y="5473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3810</xdr:rowOff>
    </xdr:from>
    <xdr:ext cx="598805" cy="259080"/>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1000-00004B020000}"/>
            </a:ext>
          </a:extLst>
        </xdr:cNvPr>
        <xdr:cNvSpPr txBox="1"/>
      </xdr:nvSpPr>
      <xdr:spPr>
        <a:xfrm>
          <a:off x="22199600" y="6861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88" name="フローチャート: 判断 587">
          <a:extLst>
            <a:ext uri="{FF2B5EF4-FFF2-40B4-BE49-F238E27FC236}">
              <a16:creationId xmlns:a16="http://schemas.microsoft.com/office/drawing/2014/main" id="{00000000-0008-0000-1000-00004C020000}"/>
            </a:ext>
          </a:extLst>
        </xdr:cNvPr>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35560</xdr:rowOff>
    </xdr:from>
    <xdr:to>
      <xdr:col>112</xdr:col>
      <xdr:colOff>38100</xdr:colOff>
      <xdr:row>40</xdr:row>
      <xdr:rowOff>137160</xdr:rowOff>
    </xdr:to>
    <xdr:sp macro="" textlink="">
      <xdr:nvSpPr>
        <xdr:cNvPr id="589" name="フローチャート: 判断 588">
          <a:extLst>
            <a:ext uri="{FF2B5EF4-FFF2-40B4-BE49-F238E27FC236}">
              <a16:creationId xmlns:a16="http://schemas.microsoft.com/office/drawing/2014/main" id="{00000000-0008-0000-1000-00004D020000}"/>
            </a:ext>
          </a:extLst>
        </xdr:cNvPr>
        <xdr:cNvSpPr/>
      </xdr:nvSpPr>
      <xdr:spPr>
        <a:xfrm>
          <a:off x="21272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0</xdr:rowOff>
    </xdr:from>
    <xdr:to>
      <xdr:col>107</xdr:col>
      <xdr:colOff>101600</xdr:colOff>
      <xdr:row>40</xdr:row>
      <xdr:rowOff>101600</xdr:rowOff>
    </xdr:to>
    <xdr:sp macro="" textlink="">
      <xdr:nvSpPr>
        <xdr:cNvPr id="590" name="フローチャート: 判断 589">
          <a:extLst>
            <a:ext uri="{FF2B5EF4-FFF2-40B4-BE49-F238E27FC236}">
              <a16:creationId xmlns:a16="http://schemas.microsoft.com/office/drawing/2014/main" id="{00000000-0008-0000-1000-00004E020000}"/>
            </a:ext>
          </a:extLst>
        </xdr:cNvPr>
        <xdr:cNvSpPr/>
      </xdr:nvSpPr>
      <xdr:spPr>
        <a:xfrm>
          <a:off x="20383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91" name="フローチャート: 判断 590">
          <a:extLst>
            <a:ext uri="{FF2B5EF4-FFF2-40B4-BE49-F238E27FC236}">
              <a16:creationId xmlns:a16="http://schemas.microsoft.com/office/drawing/2014/main" id="{00000000-0008-0000-1000-00004F020000}"/>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68580</xdr:rowOff>
    </xdr:from>
    <xdr:to>
      <xdr:col>98</xdr:col>
      <xdr:colOff>38100</xdr:colOff>
      <xdr:row>40</xdr:row>
      <xdr:rowOff>170180</xdr:rowOff>
    </xdr:to>
    <xdr:sp macro="" textlink="">
      <xdr:nvSpPr>
        <xdr:cNvPr id="592" name="フローチャート: 判断 591">
          <a:extLst>
            <a:ext uri="{FF2B5EF4-FFF2-40B4-BE49-F238E27FC236}">
              <a16:creationId xmlns:a16="http://schemas.microsoft.com/office/drawing/2014/main" id="{00000000-0008-0000-1000-000050020000}"/>
            </a:ext>
          </a:extLst>
        </xdr:cNvPr>
        <xdr:cNvSpPr/>
      </xdr:nvSpPr>
      <xdr:spPr>
        <a:xfrm>
          <a:off x="18605500" y="69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22225</xdr:rowOff>
    </xdr:from>
    <xdr:to>
      <xdr:col>116</xdr:col>
      <xdr:colOff>114300</xdr:colOff>
      <xdr:row>40</xdr:row>
      <xdr:rowOff>123825</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221107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45085</xdr:rowOff>
    </xdr:from>
    <xdr:ext cx="598805" cy="2584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1000-000057020000}"/>
            </a:ext>
          </a:extLst>
        </xdr:cNvPr>
        <xdr:cNvSpPr txBox="1"/>
      </xdr:nvSpPr>
      <xdr:spPr>
        <a:xfrm>
          <a:off x="22199600" y="6731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27940</xdr:rowOff>
    </xdr:from>
    <xdr:to>
      <xdr:col>112</xdr:col>
      <xdr:colOff>38100</xdr:colOff>
      <xdr:row>40</xdr:row>
      <xdr:rowOff>129540</xdr:rowOff>
    </xdr:to>
    <xdr:sp macro="" textlink="">
      <xdr:nvSpPr>
        <xdr:cNvPr id="600" name="楕円 599">
          <a:extLst>
            <a:ext uri="{FF2B5EF4-FFF2-40B4-BE49-F238E27FC236}">
              <a16:creationId xmlns:a16="http://schemas.microsoft.com/office/drawing/2014/main" id="{00000000-0008-0000-1000-000058020000}"/>
            </a:ext>
          </a:extLst>
        </xdr:cNvPr>
        <xdr:cNvSpPr/>
      </xdr:nvSpPr>
      <xdr:spPr>
        <a:xfrm>
          <a:off x="21272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73025</xdr:rowOff>
    </xdr:from>
    <xdr:to>
      <xdr:col>116</xdr:col>
      <xdr:colOff>63500</xdr:colOff>
      <xdr:row>40</xdr:row>
      <xdr:rowOff>78740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flipV="1">
          <a:off x="21323300" y="69310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31750</xdr:rowOff>
    </xdr:from>
    <xdr:to>
      <xdr:col>107</xdr:col>
      <xdr:colOff>101600</xdr:colOff>
      <xdr:row>40</xdr:row>
      <xdr:rowOff>133350</xdr:rowOff>
    </xdr:to>
    <xdr:sp macro="" textlink="">
      <xdr:nvSpPr>
        <xdr:cNvPr id="602" name="楕円 601">
          <a:extLst>
            <a:ext uri="{FF2B5EF4-FFF2-40B4-BE49-F238E27FC236}">
              <a16:creationId xmlns:a16="http://schemas.microsoft.com/office/drawing/2014/main" id="{00000000-0008-0000-1000-00005A020000}"/>
            </a:ext>
          </a:extLst>
        </xdr:cNvPr>
        <xdr:cNvSpPr/>
      </xdr:nvSpPr>
      <xdr:spPr>
        <a:xfrm>
          <a:off x="203835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78740</xdr:rowOff>
    </xdr:from>
    <xdr:to>
      <xdr:col>111</xdr:col>
      <xdr:colOff>177800</xdr:colOff>
      <xdr:row>40</xdr:row>
      <xdr:rowOff>82550</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flipV="1">
          <a:off x="20434300" y="6936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37465</xdr:rowOff>
    </xdr:from>
    <xdr:to>
      <xdr:col>102</xdr:col>
      <xdr:colOff>165100</xdr:colOff>
      <xdr:row>40</xdr:row>
      <xdr:rowOff>139065</xdr:rowOff>
    </xdr:to>
    <xdr:sp macro="" textlink="">
      <xdr:nvSpPr>
        <xdr:cNvPr id="604" name="楕円 603">
          <a:extLst>
            <a:ext uri="{FF2B5EF4-FFF2-40B4-BE49-F238E27FC236}">
              <a16:creationId xmlns:a16="http://schemas.microsoft.com/office/drawing/2014/main" id="{00000000-0008-0000-1000-00005C020000}"/>
            </a:ext>
          </a:extLst>
        </xdr:cNvPr>
        <xdr:cNvSpPr/>
      </xdr:nvSpPr>
      <xdr:spPr>
        <a:xfrm>
          <a:off x="194945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82550</xdr:rowOff>
    </xdr:from>
    <xdr:to>
      <xdr:col>107</xdr:col>
      <xdr:colOff>50800</xdr:colOff>
      <xdr:row>40</xdr:row>
      <xdr:rowOff>88265</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flipV="1">
          <a:off x="19545300" y="6940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43180</xdr:rowOff>
    </xdr:from>
    <xdr:to>
      <xdr:col>98</xdr:col>
      <xdr:colOff>38100</xdr:colOff>
      <xdr:row>40</xdr:row>
      <xdr:rowOff>144780</xdr:rowOff>
    </xdr:to>
    <xdr:sp macro="" textlink="">
      <xdr:nvSpPr>
        <xdr:cNvPr id="606" name="楕円 605">
          <a:extLst>
            <a:ext uri="{FF2B5EF4-FFF2-40B4-BE49-F238E27FC236}">
              <a16:creationId xmlns:a16="http://schemas.microsoft.com/office/drawing/2014/main" id="{00000000-0008-0000-1000-00005E020000}"/>
            </a:ext>
          </a:extLst>
        </xdr:cNvPr>
        <xdr:cNvSpPr/>
      </xdr:nvSpPr>
      <xdr:spPr>
        <a:xfrm>
          <a:off x="18605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88265</xdr:rowOff>
    </xdr:from>
    <xdr:to>
      <xdr:col>102</xdr:col>
      <xdr:colOff>114300</xdr:colOff>
      <xdr:row>40</xdr:row>
      <xdr:rowOff>93980</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flipV="1">
          <a:off x="18656300" y="69462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128270</xdr:rowOff>
    </xdr:from>
    <xdr:ext cx="598170" cy="259080"/>
    <xdr:sp macro="" textlink="">
      <xdr:nvSpPr>
        <xdr:cNvPr id="608" name="n_1ave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21010880" y="6986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118110</xdr:rowOff>
    </xdr:from>
    <xdr:ext cx="598170" cy="259080"/>
    <xdr:sp macro="" textlink="">
      <xdr:nvSpPr>
        <xdr:cNvPr id="609" name="n_2aveValue【一般廃棄物処理施設】&#10;一人当たり有形固定資産（償却資産）額">
          <a:extLst>
            <a:ext uri="{FF2B5EF4-FFF2-40B4-BE49-F238E27FC236}">
              <a16:creationId xmlns:a16="http://schemas.microsoft.com/office/drawing/2014/main" id="{00000000-0008-0000-1000-000061020000}"/>
            </a:ext>
          </a:extLst>
        </xdr:cNvPr>
        <xdr:cNvSpPr txBox="1"/>
      </xdr:nvSpPr>
      <xdr:spPr>
        <a:xfrm>
          <a:off x="20134580" y="6633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152400</xdr:rowOff>
    </xdr:from>
    <xdr:ext cx="534035" cy="259080"/>
    <xdr:sp macro="" textlink="">
      <xdr:nvSpPr>
        <xdr:cNvPr id="610" name="n_3aveValue【一般廃棄物処理施設】&#10;一人当たり有形固定資産（償却資産）額">
          <a:extLst>
            <a:ext uri="{FF2B5EF4-FFF2-40B4-BE49-F238E27FC236}">
              <a16:creationId xmlns:a16="http://schemas.microsoft.com/office/drawing/2014/main" id="{00000000-0008-0000-1000-000062020000}"/>
            </a:ext>
          </a:extLst>
        </xdr:cNvPr>
        <xdr:cNvSpPr txBox="1"/>
      </xdr:nvSpPr>
      <xdr:spPr>
        <a:xfrm>
          <a:off x="19277965" y="7010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161290</xdr:rowOff>
    </xdr:from>
    <xdr:ext cx="534035" cy="259080"/>
    <xdr:sp macro="" textlink="">
      <xdr:nvSpPr>
        <xdr:cNvPr id="611" name="n_4aveValue【一般廃棄物処理施設】&#10;一人当たり有形固定資産（償却資産）額">
          <a:extLst>
            <a:ext uri="{FF2B5EF4-FFF2-40B4-BE49-F238E27FC236}">
              <a16:creationId xmlns:a16="http://schemas.microsoft.com/office/drawing/2014/main" id="{00000000-0008-0000-1000-000063020000}"/>
            </a:ext>
          </a:extLst>
        </xdr:cNvPr>
        <xdr:cNvSpPr txBox="1"/>
      </xdr:nvSpPr>
      <xdr:spPr>
        <a:xfrm>
          <a:off x="18388965" y="701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96,804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146050</xdr:rowOff>
    </xdr:from>
    <xdr:ext cx="598170" cy="258445"/>
    <xdr:sp macro="" textlink="">
      <xdr:nvSpPr>
        <xdr:cNvPr id="612" name="n_1mainValue【一般廃棄物処理施設】&#10;一人当たり有形固定資産（償却資産）額">
          <a:extLst>
            <a:ext uri="{FF2B5EF4-FFF2-40B4-BE49-F238E27FC236}">
              <a16:creationId xmlns:a16="http://schemas.microsoft.com/office/drawing/2014/main" id="{00000000-0008-0000-1000-000064020000}"/>
            </a:ext>
          </a:extLst>
        </xdr:cNvPr>
        <xdr:cNvSpPr txBox="1"/>
      </xdr:nvSpPr>
      <xdr:spPr>
        <a:xfrm>
          <a:off x="21010880" y="6661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109,167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40</xdr:row>
      <xdr:rowOff>124460</xdr:rowOff>
    </xdr:from>
    <xdr:ext cx="598170" cy="259080"/>
    <xdr:sp macro="" textlink="">
      <xdr:nvSpPr>
        <xdr:cNvPr id="613" name="n_2mainValue【一般廃棄物処理施設】&#10;一人当たり有形固定資産（償却資産）額">
          <a:extLst>
            <a:ext uri="{FF2B5EF4-FFF2-40B4-BE49-F238E27FC236}">
              <a16:creationId xmlns:a16="http://schemas.microsoft.com/office/drawing/2014/main" id="{00000000-0008-0000-1000-000065020000}"/>
            </a:ext>
          </a:extLst>
        </xdr:cNvPr>
        <xdr:cNvSpPr txBox="1"/>
      </xdr:nvSpPr>
      <xdr:spPr>
        <a:xfrm>
          <a:off x="20134580" y="6982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155575</xdr:rowOff>
    </xdr:from>
    <xdr:ext cx="598170" cy="258445"/>
    <xdr:sp macro="" textlink="">
      <xdr:nvSpPr>
        <xdr:cNvPr id="614" name="n_3mainValue【一般廃棄物処理施設】&#10;一人当たり有形固定資産（償却資産）額">
          <a:extLst>
            <a:ext uri="{FF2B5EF4-FFF2-40B4-BE49-F238E27FC236}">
              <a16:creationId xmlns:a16="http://schemas.microsoft.com/office/drawing/2014/main" id="{00000000-0008-0000-1000-000066020000}"/>
            </a:ext>
          </a:extLst>
        </xdr:cNvPr>
        <xdr:cNvSpPr txBox="1"/>
      </xdr:nvSpPr>
      <xdr:spPr>
        <a:xfrm>
          <a:off x="19245580" y="6670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106,287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161290</xdr:rowOff>
    </xdr:from>
    <xdr:ext cx="598170" cy="259080"/>
    <xdr:sp macro="" textlink="">
      <xdr:nvSpPr>
        <xdr:cNvPr id="615" name="n_4mainValue【一般廃棄物処理施設】&#10;一人当たり有形固定資産（償却資産）額">
          <a:extLst>
            <a:ext uri="{FF2B5EF4-FFF2-40B4-BE49-F238E27FC236}">
              <a16:creationId xmlns:a16="http://schemas.microsoft.com/office/drawing/2014/main" id="{00000000-0008-0000-1000-000067020000}"/>
            </a:ext>
          </a:extLst>
        </xdr:cNvPr>
        <xdr:cNvSpPr txBox="1"/>
      </xdr:nvSpPr>
      <xdr:spPr>
        <a:xfrm>
          <a:off x="18356580" y="6676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1000-00006C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1000-00006D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1000-00006E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1000-00006F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00000000-0008-0000-1000-00007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00000000-0008-0000-1000-000071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00000000-0008-0000-1000-000072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00000000-0008-0000-1000-000073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00000000-0008-0000-1000-000074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00000000-0008-0000-1000-000075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00000000-0008-0000-1000-000076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00000000-0008-0000-1000-00007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10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1000-00007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1000-00007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1000-00007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1000-00007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1000-00007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1000-00007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42" name="テキスト ボックス 641">
          <a:extLst>
            <a:ext uri="{FF2B5EF4-FFF2-40B4-BE49-F238E27FC236}">
              <a16:creationId xmlns:a16="http://schemas.microsoft.com/office/drawing/2014/main" id="{00000000-0008-0000-1000-000082020000}"/>
            </a:ext>
          </a:extLst>
        </xdr:cNvPr>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0000000-0008-0000-1000-000087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00000000-0008-0000-1000-000089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a:extLst>
            <a:ext uri="{FF2B5EF4-FFF2-40B4-BE49-F238E27FC236}">
              <a16:creationId xmlns:a16="http://schemas.microsoft.com/office/drawing/2014/main" id="{00000000-0008-0000-1000-00008F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19050</xdr:rowOff>
    </xdr:from>
    <xdr:to>
      <xdr:col>85</xdr:col>
      <xdr:colOff>126365</xdr:colOff>
      <xdr:row>86</xdr:row>
      <xdr:rowOff>59055</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flipV="1">
          <a:off x="16318865" y="1339215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63500</xdr:rowOff>
    </xdr:from>
    <xdr:ext cx="405130" cy="258445"/>
    <xdr:sp macro="" textlink="">
      <xdr:nvSpPr>
        <xdr:cNvPr id="657" name="【消防施設】&#10;有形固定資産減価償却率最小値テキスト">
          <a:extLst>
            <a:ext uri="{FF2B5EF4-FFF2-40B4-BE49-F238E27FC236}">
              <a16:creationId xmlns:a16="http://schemas.microsoft.com/office/drawing/2014/main" id="{00000000-0008-0000-1000-000091020000}"/>
            </a:ext>
          </a:extLst>
        </xdr:cNvPr>
        <xdr:cNvSpPr txBox="1"/>
      </xdr:nvSpPr>
      <xdr:spPr>
        <a:xfrm>
          <a:off x="16357600" y="14808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137160</xdr:rowOff>
    </xdr:from>
    <xdr:ext cx="405130" cy="259080"/>
    <xdr:sp macro="" textlink="">
      <xdr:nvSpPr>
        <xdr:cNvPr id="659" name="【消防施設】&#10;有形固定資産減価償却率最大値テキスト">
          <a:extLst>
            <a:ext uri="{FF2B5EF4-FFF2-40B4-BE49-F238E27FC236}">
              <a16:creationId xmlns:a16="http://schemas.microsoft.com/office/drawing/2014/main" id="{00000000-0008-0000-1000-000093020000}"/>
            </a:ext>
          </a:extLst>
        </xdr:cNvPr>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52070</xdr:rowOff>
    </xdr:from>
    <xdr:ext cx="405130" cy="258445"/>
    <xdr:sp macro="" textlink="">
      <xdr:nvSpPr>
        <xdr:cNvPr id="661" name="【消防施設】&#10;有形固定資産減価償却率平均値テキスト">
          <a:extLst>
            <a:ext uri="{FF2B5EF4-FFF2-40B4-BE49-F238E27FC236}">
              <a16:creationId xmlns:a16="http://schemas.microsoft.com/office/drawing/2014/main" id="{00000000-0008-0000-1000-000095020000}"/>
            </a:ext>
          </a:extLst>
        </xdr:cNvPr>
        <xdr:cNvSpPr txBox="1"/>
      </xdr:nvSpPr>
      <xdr:spPr>
        <a:xfrm>
          <a:off x="16357600" y="139395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29210</xdr:rowOff>
    </xdr:from>
    <xdr:to>
      <xdr:col>85</xdr:col>
      <xdr:colOff>177800</xdr:colOff>
      <xdr:row>82</xdr:row>
      <xdr:rowOff>130810</xdr:rowOff>
    </xdr:to>
    <xdr:sp macro="" textlink="">
      <xdr:nvSpPr>
        <xdr:cNvPr id="662" name="フローチャート: 判断 661">
          <a:extLst>
            <a:ext uri="{FF2B5EF4-FFF2-40B4-BE49-F238E27FC236}">
              <a16:creationId xmlns:a16="http://schemas.microsoft.com/office/drawing/2014/main" id="{00000000-0008-0000-1000-000096020000}"/>
            </a:ext>
          </a:extLst>
        </xdr:cNvPr>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a:extLst>
            <a:ext uri="{FF2B5EF4-FFF2-40B4-BE49-F238E27FC236}">
              <a16:creationId xmlns:a16="http://schemas.microsoft.com/office/drawing/2014/main" id="{00000000-0008-0000-1000-000097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64" name="フローチャート: 判断 663">
          <a:extLst>
            <a:ext uri="{FF2B5EF4-FFF2-40B4-BE49-F238E27FC236}">
              <a16:creationId xmlns:a16="http://schemas.microsoft.com/office/drawing/2014/main" id="{00000000-0008-0000-1000-00009802000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65" name="フローチャート: 判断 664">
          <a:extLst>
            <a:ext uri="{FF2B5EF4-FFF2-40B4-BE49-F238E27FC236}">
              <a16:creationId xmlns:a16="http://schemas.microsoft.com/office/drawing/2014/main" id="{00000000-0008-0000-1000-000099020000}"/>
            </a:ext>
          </a:extLst>
        </xdr:cNvPr>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13970</xdr:rowOff>
    </xdr:from>
    <xdr:to>
      <xdr:col>67</xdr:col>
      <xdr:colOff>101600</xdr:colOff>
      <xdr:row>82</xdr:row>
      <xdr:rowOff>115570</xdr:rowOff>
    </xdr:to>
    <xdr:sp macro="" textlink="">
      <xdr:nvSpPr>
        <xdr:cNvPr id="666" name="フローチャート: 判断 665">
          <a:extLst>
            <a:ext uri="{FF2B5EF4-FFF2-40B4-BE49-F238E27FC236}">
              <a16:creationId xmlns:a16="http://schemas.microsoft.com/office/drawing/2014/main" id="{00000000-0008-0000-1000-00009A020000}"/>
            </a:ext>
          </a:extLst>
        </xdr:cNvPr>
        <xdr:cNvSpPr/>
      </xdr:nvSpPr>
      <xdr:spPr>
        <a:xfrm>
          <a:off x="12763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00000000-0008-0000-1000-00009B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00000000-0008-0000-1000-00009C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9" name="テキスト ボックス 668">
          <a:extLst>
            <a:ext uri="{FF2B5EF4-FFF2-40B4-BE49-F238E27FC236}">
              <a16:creationId xmlns:a16="http://schemas.microsoft.com/office/drawing/2014/main" id="{00000000-0008-0000-1000-00009D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70" name="テキスト ボックス 669">
          <a:extLst>
            <a:ext uri="{FF2B5EF4-FFF2-40B4-BE49-F238E27FC236}">
              <a16:creationId xmlns:a16="http://schemas.microsoft.com/office/drawing/2014/main" id="{00000000-0008-0000-1000-00009E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71" name="テキスト ボックス 670">
          <a:extLst>
            <a:ext uri="{FF2B5EF4-FFF2-40B4-BE49-F238E27FC236}">
              <a16:creationId xmlns:a16="http://schemas.microsoft.com/office/drawing/2014/main" id="{00000000-0008-0000-1000-00009F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38735</xdr:rowOff>
    </xdr:from>
    <xdr:to>
      <xdr:col>85</xdr:col>
      <xdr:colOff>177800</xdr:colOff>
      <xdr:row>82</xdr:row>
      <xdr:rowOff>140335</xdr:rowOff>
    </xdr:to>
    <xdr:sp macro="" textlink="">
      <xdr:nvSpPr>
        <xdr:cNvPr id="672" name="楕円 671">
          <a:extLst>
            <a:ext uri="{FF2B5EF4-FFF2-40B4-BE49-F238E27FC236}">
              <a16:creationId xmlns:a16="http://schemas.microsoft.com/office/drawing/2014/main" id="{00000000-0008-0000-1000-0000A0020000}"/>
            </a:ext>
          </a:extLst>
        </xdr:cNvPr>
        <xdr:cNvSpPr/>
      </xdr:nvSpPr>
      <xdr:spPr>
        <a:xfrm>
          <a:off x="162687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17780</xdr:rowOff>
    </xdr:from>
    <xdr:ext cx="405130" cy="258445"/>
    <xdr:sp macro="" textlink="">
      <xdr:nvSpPr>
        <xdr:cNvPr id="673" name="【消防施設】&#10;有形固定資産減価償却率該当値テキスト">
          <a:extLst>
            <a:ext uri="{FF2B5EF4-FFF2-40B4-BE49-F238E27FC236}">
              <a16:creationId xmlns:a16="http://schemas.microsoft.com/office/drawing/2014/main" id="{00000000-0008-0000-1000-0000A1020000}"/>
            </a:ext>
          </a:extLst>
        </xdr:cNvPr>
        <xdr:cNvSpPr txBox="1"/>
      </xdr:nvSpPr>
      <xdr:spPr>
        <a:xfrm>
          <a:off x="16357600" y="14076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154940</xdr:rowOff>
    </xdr:from>
    <xdr:to>
      <xdr:col>81</xdr:col>
      <xdr:colOff>101600</xdr:colOff>
      <xdr:row>82</xdr:row>
      <xdr:rowOff>85090</xdr:rowOff>
    </xdr:to>
    <xdr:sp macro="" textlink="">
      <xdr:nvSpPr>
        <xdr:cNvPr id="674" name="楕円 673">
          <a:extLst>
            <a:ext uri="{FF2B5EF4-FFF2-40B4-BE49-F238E27FC236}">
              <a16:creationId xmlns:a16="http://schemas.microsoft.com/office/drawing/2014/main" id="{00000000-0008-0000-1000-0000A2020000}"/>
            </a:ext>
          </a:extLst>
        </xdr:cNvPr>
        <xdr:cNvSpPr/>
      </xdr:nvSpPr>
      <xdr:spPr>
        <a:xfrm>
          <a:off x="154305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34290</xdr:rowOff>
    </xdr:from>
    <xdr:to>
      <xdr:col>85</xdr:col>
      <xdr:colOff>127000</xdr:colOff>
      <xdr:row>82</xdr:row>
      <xdr:rowOff>89535</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5481300" y="140931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80645</xdr:rowOff>
    </xdr:from>
    <xdr:to>
      <xdr:col>76</xdr:col>
      <xdr:colOff>165100</xdr:colOff>
      <xdr:row>82</xdr:row>
      <xdr:rowOff>10795</xdr:rowOff>
    </xdr:to>
    <xdr:sp macro="" textlink="">
      <xdr:nvSpPr>
        <xdr:cNvPr id="676" name="楕円 675">
          <a:extLst>
            <a:ext uri="{FF2B5EF4-FFF2-40B4-BE49-F238E27FC236}">
              <a16:creationId xmlns:a16="http://schemas.microsoft.com/office/drawing/2014/main" id="{00000000-0008-0000-1000-0000A4020000}"/>
            </a:ext>
          </a:extLst>
        </xdr:cNvPr>
        <xdr:cNvSpPr/>
      </xdr:nvSpPr>
      <xdr:spPr>
        <a:xfrm>
          <a:off x="14541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132080</xdr:rowOff>
    </xdr:from>
    <xdr:to>
      <xdr:col>81</xdr:col>
      <xdr:colOff>50800</xdr:colOff>
      <xdr:row>82</xdr:row>
      <xdr:rowOff>34290</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4592300" y="140195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40640</xdr:rowOff>
    </xdr:from>
    <xdr:to>
      <xdr:col>72</xdr:col>
      <xdr:colOff>38100</xdr:colOff>
      <xdr:row>81</xdr:row>
      <xdr:rowOff>142240</xdr:rowOff>
    </xdr:to>
    <xdr:sp macro="" textlink="">
      <xdr:nvSpPr>
        <xdr:cNvPr id="678" name="楕円 677">
          <a:extLst>
            <a:ext uri="{FF2B5EF4-FFF2-40B4-BE49-F238E27FC236}">
              <a16:creationId xmlns:a16="http://schemas.microsoft.com/office/drawing/2014/main" id="{00000000-0008-0000-1000-0000A6020000}"/>
            </a:ext>
          </a:extLst>
        </xdr:cNvPr>
        <xdr:cNvSpPr/>
      </xdr:nvSpPr>
      <xdr:spPr>
        <a:xfrm>
          <a:off x="136525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91440</xdr:rowOff>
    </xdr:from>
    <xdr:to>
      <xdr:col>76</xdr:col>
      <xdr:colOff>114300</xdr:colOff>
      <xdr:row>81</xdr:row>
      <xdr:rowOff>132080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3703300" y="139788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143510</xdr:rowOff>
    </xdr:from>
    <xdr:to>
      <xdr:col>67</xdr:col>
      <xdr:colOff>101600</xdr:colOff>
      <xdr:row>81</xdr:row>
      <xdr:rowOff>73660</xdr:rowOff>
    </xdr:to>
    <xdr:sp macro="" textlink="">
      <xdr:nvSpPr>
        <xdr:cNvPr id="680" name="楕円 679">
          <a:extLst>
            <a:ext uri="{FF2B5EF4-FFF2-40B4-BE49-F238E27FC236}">
              <a16:creationId xmlns:a16="http://schemas.microsoft.com/office/drawing/2014/main" id="{00000000-0008-0000-1000-0000A8020000}"/>
            </a:ext>
          </a:extLst>
        </xdr:cNvPr>
        <xdr:cNvSpPr/>
      </xdr:nvSpPr>
      <xdr:spPr>
        <a:xfrm>
          <a:off x="12763500" y="138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22860</xdr:rowOff>
    </xdr:from>
    <xdr:to>
      <xdr:col>71</xdr:col>
      <xdr:colOff>177800</xdr:colOff>
      <xdr:row>81</xdr:row>
      <xdr:rowOff>91440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2814300" y="139103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80010</xdr:rowOff>
    </xdr:from>
    <xdr:ext cx="405130" cy="259080"/>
    <xdr:sp macro="" textlink="">
      <xdr:nvSpPr>
        <xdr:cNvPr id="682" name="n_1aveValue【消防施設】&#10;有形固定資産減価償却率">
          <a:extLst>
            <a:ext uri="{FF2B5EF4-FFF2-40B4-BE49-F238E27FC236}">
              <a16:creationId xmlns:a16="http://schemas.microsoft.com/office/drawing/2014/main" id="{00000000-0008-0000-1000-0000AA020000}"/>
            </a:ext>
          </a:extLst>
        </xdr:cNvPr>
        <xdr:cNvSpPr txBox="1"/>
      </xdr:nvSpPr>
      <xdr:spPr>
        <a:xfrm>
          <a:off x="15266035"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34290</xdr:rowOff>
    </xdr:from>
    <xdr:ext cx="404495" cy="259080"/>
    <xdr:sp macro="" textlink="">
      <xdr:nvSpPr>
        <xdr:cNvPr id="683" name="n_2aveValue【消防施設】&#10;有形固定資産減価償却率">
          <a:extLst>
            <a:ext uri="{FF2B5EF4-FFF2-40B4-BE49-F238E27FC236}">
              <a16:creationId xmlns:a16="http://schemas.microsoft.com/office/drawing/2014/main" id="{00000000-0008-0000-1000-0000AB020000}"/>
            </a:ext>
          </a:extLst>
        </xdr:cNvPr>
        <xdr:cNvSpPr txBox="1"/>
      </xdr:nvSpPr>
      <xdr:spPr>
        <a:xfrm>
          <a:off x="14389735" y="14093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60960</xdr:rowOff>
    </xdr:from>
    <xdr:ext cx="404495" cy="259080"/>
    <xdr:sp macro="" textlink="">
      <xdr:nvSpPr>
        <xdr:cNvPr id="684" name="n_3aveValue【消防施設】&#10;有形固定資産減価償却率">
          <a:extLst>
            <a:ext uri="{FF2B5EF4-FFF2-40B4-BE49-F238E27FC236}">
              <a16:creationId xmlns:a16="http://schemas.microsoft.com/office/drawing/2014/main" id="{00000000-0008-0000-1000-0000AC020000}"/>
            </a:ext>
          </a:extLst>
        </xdr:cNvPr>
        <xdr:cNvSpPr txBox="1"/>
      </xdr:nvSpPr>
      <xdr:spPr>
        <a:xfrm>
          <a:off x="13500735" y="14119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106680</xdr:rowOff>
    </xdr:from>
    <xdr:ext cx="404495" cy="259080"/>
    <xdr:sp macro="" textlink="">
      <xdr:nvSpPr>
        <xdr:cNvPr id="685" name="n_4aveValue【消防施設】&#10;有形固定資産減価償却率">
          <a:extLst>
            <a:ext uri="{FF2B5EF4-FFF2-40B4-BE49-F238E27FC236}">
              <a16:creationId xmlns:a16="http://schemas.microsoft.com/office/drawing/2014/main" id="{00000000-0008-0000-1000-0000AD020000}"/>
            </a:ext>
          </a:extLst>
        </xdr:cNvPr>
        <xdr:cNvSpPr txBox="1"/>
      </xdr:nvSpPr>
      <xdr:spPr>
        <a:xfrm>
          <a:off x="12611735" y="14165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101600</xdr:rowOff>
    </xdr:from>
    <xdr:ext cx="405130" cy="259080"/>
    <xdr:sp macro="" textlink="">
      <xdr:nvSpPr>
        <xdr:cNvPr id="686" name="n_1mainValue【消防施設】&#10;有形固定資産減価償却率">
          <a:extLst>
            <a:ext uri="{FF2B5EF4-FFF2-40B4-BE49-F238E27FC236}">
              <a16:creationId xmlns:a16="http://schemas.microsoft.com/office/drawing/2014/main" id="{00000000-0008-0000-1000-0000AE020000}"/>
            </a:ext>
          </a:extLst>
        </xdr:cNvPr>
        <xdr:cNvSpPr txBox="1"/>
      </xdr:nvSpPr>
      <xdr:spPr>
        <a:xfrm>
          <a:off x="15266035" y="13817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27305</xdr:rowOff>
    </xdr:from>
    <xdr:ext cx="404495" cy="259080"/>
    <xdr:sp macro="" textlink="">
      <xdr:nvSpPr>
        <xdr:cNvPr id="687" name="n_2mainValue【消防施設】&#10;有形固定資産減価償却率">
          <a:extLst>
            <a:ext uri="{FF2B5EF4-FFF2-40B4-BE49-F238E27FC236}">
              <a16:creationId xmlns:a16="http://schemas.microsoft.com/office/drawing/2014/main" id="{00000000-0008-0000-1000-0000AF020000}"/>
            </a:ext>
          </a:extLst>
        </xdr:cNvPr>
        <xdr:cNvSpPr txBox="1"/>
      </xdr:nvSpPr>
      <xdr:spPr>
        <a:xfrm>
          <a:off x="14389735" y="13743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158750</xdr:rowOff>
    </xdr:from>
    <xdr:ext cx="404495" cy="259080"/>
    <xdr:sp macro="" textlink="">
      <xdr:nvSpPr>
        <xdr:cNvPr id="688" name="n_3mainValue【消防施設】&#10;有形固定資産減価償却率">
          <a:extLst>
            <a:ext uri="{FF2B5EF4-FFF2-40B4-BE49-F238E27FC236}">
              <a16:creationId xmlns:a16="http://schemas.microsoft.com/office/drawing/2014/main" id="{00000000-0008-0000-1000-0000B0020000}"/>
            </a:ext>
          </a:extLst>
        </xdr:cNvPr>
        <xdr:cNvSpPr txBox="1"/>
      </xdr:nvSpPr>
      <xdr:spPr>
        <a:xfrm>
          <a:off x="13500735" y="13703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90170</xdr:rowOff>
    </xdr:from>
    <xdr:ext cx="404495" cy="259080"/>
    <xdr:sp macro="" textlink="">
      <xdr:nvSpPr>
        <xdr:cNvPr id="689" name="n_4mainValue【消防施設】&#10;有形固定資産減価償却率">
          <a:extLst>
            <a:ext uri="{FF2B5EF4-FFF2-40B4-BE49-F238E27FC236}">
              <a16:creationId xmlns:a16="http://schemas.microsoft.com/office/drawing/2014/main" id="{00000000-0008-0000-1000-0000B1020000}"/>
            </a:ext>
          </a:extLst>
        </xdr:cNvPr>
        <xdr:cNvSpPr txBox="1"/>
      </xdr:nvSpPr>
      <xdr:spPr>
        <a:xfrm>
          <a:off x="12611735" y="13634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10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1000-0000B3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1000-0000B4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1000-0000B5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1000-0000B6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1000-0000B7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1000-0000B8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10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8" name="テキスト ボックス 697">
          <a:extLst>
            <a:ext uri="{FF2B5EF4-FFF2-40B4-BE49-F238E27FC236}">
              <a16:creationId xmlns:a16="http://schemas.microsoft.com/office/drawing/2014/main" id="{00000000-0008-0000-1000-0000BA02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1000-0000BB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02" name="直線コネクタ 701">
          <a:extLst>
            <a:ext uri="{FF2B5EF4-FFF2-40B4-BE49-F238E27FC236}">
              <a16:creationId xmlns:a16="http://schemas.microsoft.com/office/drawing/2014/main" id="{00000000-0008-0000-1000-0000BE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04" name="直線コネクタ 703">
          <a:extLst>
            <a:ext uri="{FF2B5EF4-FFF2-40B4-BE49-F238E27FC236}">
              <a16:creationId xmlns:a16="http://schemas.microsoft.com/office/drawing/2014/main" id="{00000000-0008-0000-1000-0000C0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06" name="直線コネクタ 705">
          <a:extLst>
            <a:ext uri="{FF2B5EF4-FFF2-40B4-BE49-F238E27FC236}">
              <a16:creationId xmlns:a16="http://schemas.microsoft.com/office/drawing/2014/main" id="{00000000-0008-0000-1000-0000C2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711" name="テキスト ボックス 710">
          <a:extLst>
            <a:ext uri="{FF2B5EF4-FFF2-40B4-BE49-F238E27FC236}">
              <a16:creationId xmlns:a16="http://schemas.microsoft.com/office/drawing/2014/main" id="{00000000-0008-0000-1000-0000C7020000}"/>
            </a:ext>
          </a:extLst>
        </xdr:cNvPr>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13" name="テキスト ボックス 712">
          <a:extLst>
            <a:ext uri="{FF2B5EF4-FFF2-40B4-BE49-F238E27FC236}">
              <a16:creationId xmlns:a16="http://schemas.microsoft.com/office/drawing/2014/main" id="{00000000-0008-0000-1000-0000C902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id="{00000000-0008-0000-1000-0000CA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81915</xdr:rowOff>
    </xdr:from>
    <xdr:to>
      <xdr:col>116</xdr:col>
      <xdr:colOff>62865</xdr:colOff>
      <xdr:row>86</xdr:row>
      <xdr:rowOff>147955</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flipV="1">
          <a:off x="22160865" y="1345501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151765</xdr:rowOff>
    </xdr:from>
    <xdr:ext cx="469900" cy="259080"/>
    <xdr:sp macro="" textlink="">
      <xdr:nvSpPr>
        <xdr:cNvPr id="716" name="【消防施設】&#10;一人当たり面積最小値テキスト">
          <a:extLst>
            <a:ext uri="{FF2B5EF4-FFF2-40B4-BE49-F238E27FC236}">
              <a16:creationId xmlns:a16="http://schemas.microsoft.com/office/drawing/2014/main" id="{00000000-0008-0000-1000-0000CC020000}"/>
            </a:ext>
          </a:extLst>
        </xdr:cNvPr>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147955</xdr:rowOff>
    </xdr:from>
    <xdr:to>
      <xdr:col>116</xdr:col>
      <xdr:colOff>152400</xdr:colOff>
      <xdr:row>86</xdr:row>
      <xdr:rowOff>147955</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29210</xdr:rowOff>
    </xdr:from>
    <xdr:ext cx="469900" cy="258445"/>
    <xdr:sp macro="" textlink="">
      <xdr:nvSpPr>
        <xdr:cNvPr id="718" name="【消防施設】&#10;一人当たり面積最大値テキスト">
          <a:extLst>
            <a:ext uri="{FF2B5EF4-FFF2-40B4-BE49-F238E27FC236}">
              <a16:creationId xmlns:a16="http://schemas.microsoft.com/office/drawing/2014/main" id="{00000000-0008-0000-1000-0000CE020000}"/>
            </a:ext>
          </a:extLst>
        </xdr:cNvPr>
        <xdr:cNvSpPr txBox="1"/>
      </xdr:nvSpPr>
      <xdr:spPr>
        <a:xfrm>
          <a:off x="22199600" y="13230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81915</xdr:rowOff>
    </xdr:from>
    <xdr:to>
      <xdr:col>116</xdr:col>
      <xdr:colOff>152400</xdr:colOff>
      <xdr:row>78</xdr:row>
      <xdr:rowOff>81915</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126365</xdr:rowOff>
    </xdr:from>
    <xdr:ext cx="469900" cy="259080"/>
    <xdr:sp macro="" textlink="">
      <xdr:nvSpPr>
        <xdr:cNvPr id="720" name="【消防施設】&#10;一人当たり面積平均値テキスト">
          <a:extLst>
            <a:ext uri="{FF2B5EF4-FFF2-40B4-BE49-F238E27FC236}">
              <a16:creationId xmlns:a16="http://schemas.microsoft.com/office/drawing/2014/main" id="{00000000-0008-0000-1000-0000D0020000}"/>
            </a:ext>
          </a:extLst>
        </xdr:cNvPr>
        <xdr:cNvSpPr txBox="1"/>
      </xdr:nvSpPr>
      <xdr:spPr>
        <a:xfrm>
          <a:off x="22199600" y="146996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147955</xdr:rowOff>
    </xdr:from>
    <xdr:to>
      <xdr:col>116</xdr:col>
      <xdr:colOff>114300</xdr:colOff>
      <xdr:row>86</xdr:row>
      <xdr:rowOff>78105</xdr:rowOff>
    </xdr:to>
    <xdr:sp macro="" textlink="">
      <xdr:nvSpPr>
        <xdr:cNvPr id="721" name="フローチャート: 判断 720">
          <a:extLst>
            <a:ext uri="{FF2B5EF4-FFF2-40B4-BE49-F238E27FC236}">
              <a16:creationId xmlns:a16="http://schemas.microsoft.com/office/drawing/2014/main" id="{00000000-0008-0000-1000-0000D1020000}"/>
            </a:ext>
          </a:extLst>
        </xdr:cNvPr>
        <xdr:cNvSpPr/>
      </xdr:nvSpPr>
      <xdr:spPr>
        <a:xfrm>
          <a:off x="22110700" y="147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146685</xdr:rowOff>
    </xdr:from>
    <xdr:to>
      <xdr:col>112</xdr:col>
      <xdr:colOff>38100</xdr:colOff>
      <xdr:row>86</xdr:row>
      <xdr:rowOff>76835</xdr:rowOff>
    </xdr:to>
    <xdr:sp macro="" textlink="">
      <xdr:nvSpPr>
        <xdr:cNvPr id="722" name="フローチャート: 判断 721">
          <a:extLst>
            <a:ext uri="{FF2B5EF4-FFF2-40B4-BE49-F238E27FC236}">
              <a16:creationId xmlns:a16="http://schemas.microsoft.com/office/drawing/2014/main" id="{00000000-0008-0000-1000-0000D2020000}"/>
            </a:ext>
          </a:extLst>
        </xdr:cNvPr>
        <xdr:cNvSpPr/>
      </xdr:nvSpPr>
      <xdr:spPr>
        <a:xfrm>
          <a:off x="21272500" y="1471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170815</xdr:rowOff>
    </xdr:from>
    <xdr:to>
      <xdr:col>107</xdr:col>
      <xdr:colOff>101600</xdr:colOff>
      <xdr:row>86</xdr:row>
      <xdr:rowOff>100965</xdr:rowOff>
    </xdr:to>
    <xdr:sp macro="" textlink="">
      <xdr:nvSpPr>
        <xdr:cNvPr id="723" name="フローチャート: 判断 722">
          <a:extLst>
            <a:ext uri="{FF2B5EF4-FFF2-40B4-BE49-F238E27FC236}">
              <a16:creationId xmlns:a16="http://schemas.microsoft.com/office/drawing/2014/main" id="{00000000-0008-0000-1000-0000D3020000}"/>
            </a:ext>
          </a:extLst>
        </xdr:cNvPr>
        <xdr:cNvSpPr/>
      </xdr:nvSpPr>
      <xdr:spPr>
        <a:xfrm>
          <a:off x="203835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17780</xdr:rowOff>
    </xdr:from>
    <xdr:to>
      <xdr:col>102</xdr:col>
      <xdr:colOff>165100</xdr:colOff>
      <xdr:row>86</xdr:row>
      <xdr:rowOff>119380</xdr:rowOff>
    </xdr:to>
    <xdr:sp macro="" textlink="">
      <xdr:nvSpPr>
        <xdr:cNvPr id="724" name="フローチャート: 判断 723">
          <a:extLst>
            <a:ext uri="{FF2B5EF4-FFF2-40B4-BE49-F238E27FC236}">
              <a16:creationId xmlns:a16="http://schemas.microsoft.com/office/drawing/2014/main" id="{00000000-0008-0000-1000-0000D4020000}"/>
            </a:ext>
          </a:extLst>
        </xdr:cNvPr>
        <xdr:cNvSpPr/>
      </xdr:nvSpPr>
      <xdr:spPr>
        <a:xfrm>
          <a:off x="19494500" y="1476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140335</xdr:rowOff>
    </xdr:from>
    <xdr:to>
      <xdr:col>98</xdr:col>
      <xdr:colOff>38100</xdr:colOff>
      <xdr:row>86</xdr:row>
      <xdr:rowOff>70485</xdr:rowOff>
    </xdr:to>
    <xdr:sp macro="" textlink="">
      <xdr:nvSpPr>
        <xdr:cNvPr id="725" name="フローチャート: 判断 724">
          <a:extLst>
            <a:ext uri="{FF2B5EF4-FFF2-40B4-BE49-F238E27FC236}">
              <a16:creationId xmlns:a16="http://schemas.microsoft.com/office/drawing/2014/main" id="{00000000-0008-0000-1000-0000D5020000}"/>
            </a:ext>
          </a:extLst>
        </xdr:cNvPr>
        <xdr:cNvSpPr/>
      </xdr:nvSpPr>
      <xdr:spPr>
        <a:xfrm>
          <a:off x="18605500" y="147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7" name="テキスト ボックス 726">
          <a:extLst>
            <a:ext uri="{FF2B5EF4-FFF2-40B4-BE49-F238E27FC236}">
              <a16:creationId xmlns:a16="http://schemas.microsoft.com/office/drawing/2014/main" id="{00000000-0008-0000-1000-0000D7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8" name="テキスト ボックス 727">
          <a:extLst>
            <a:ext uri="{FF2B5EF4-FFF2-40B4-BE49-F238E27FC236}">
              <a16:creationId xmlns:a16="http://schemas.microsoft.com/office/drawing/2014/main" id="{00000000-0008-0000-1000-0000D8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9" name="テキスト ボックス 728">
          <a:extLst>
            <a:ext uri="{FF2B5EF4-FFF2-40B4-BE49-F238E27FC236}">
              <a16:creationId xmlns:a16="http://schemas.microsoft.com/office/drawing/2014/main" id="{00000000-0008-0000-1000-0000D9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30" name="テキスト ボックス 729">
          <a:extLst>
            <a:ext uri="{FF2B5EF4-FFF2-40B4-BE49-F238E27FC236}">
              <a16:creationId xmlns:a16="http://schemas.microsoft.com/office/drawing/2014/main" id="{00000000-0008-0000-1000-0000DA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53975</xdr:rowOff>
    </xdr:from>
    <xdr:to>
      <xdr:col>116</xdr:col>
      <xdr:colOff>114300</xdr:colOff>
      <xdr:row>85</xdr:row>
      <xdr:rowOff>155575</xdr:rowOff>
    </xdr:to>
    <xdr:sp macro="" textlink="">
      <xdr:nvSpPr>
        <xdr:cNvPr id="731" name="楕円 730">
          <a:extLst>
            <a:ext uri="{FF2B5EF4-FFF2-40B4-BE49-F238E27FC236}">
              <a16:creationId xmlns:a16="http://schemas.microsoft.com/office/drawing/2014/main" id="{00000000-0008-0000-1000-0000DB020000}"/>
            </a:ext>
          </a:extLst>
        </xdr:cNvPr>
        <xdr:cNvSpPr/>
      </xdr:nvSpPr>
      <xdr:spPr>
        <a:xfrm>
          <a:off x="22110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76835</xdr:rowOff>
    </xdr:from>
    <xdr:ext cx="469900" cy="258445"/>
    <xdr:sp macro="" textlink="">
      <xdr:nvSpPr>
        <xdr:cNvPr id="732" name="【消防施設】&#10;一人当たり面積該当値テキスト">
          <a:extLst>
            <a:ext uri="{FF2B5EF4-FFF2-40B4-BE49-F238E27FC236}">
              <a16:creationId xmlns:a16="http://schemas.microsoft.com/office/drawing/2014/main" id="{00000000-0008-0000-1000-0000DC020000}"/>
            </a:ext>
          </a:extLst>
        </xdr:cNvPr>
        <xdr:cNvSpPr txBox="1"/>
      </xdr:nvSpPr>
      <xdr:spPr>
        <a:xfrm>
          <a:off x="22199600" y="14478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53975</xdr:rowOff>
    </xdr:from>
    <xdr:to>
      <xdr:col>112</xdr:col>
      <xdr:colOff>38100</xdr:colOff>
      <xdr:row>85</xdr:row>
      <xdr:rowOff>155575</xdr:rowOff>
    </xdr:to>
    <xdr:sp macro="" textlink="">
      <xdr:nvSpPr>
        <xdr:cNvPr id="733" name="楕円 732">
          <a:extLst>
            <a:ext uri="{FF2B5EF4-FFF2-40B4-BE49-F238E27FC236}">
              <a16:creationId xmlns:a16="http://schemas.microsoft.com/office/drawing/2014/main" id="{00000000-0008-0000-1000-0000DD020000}"/>
            </a:ext>
          </a:extLst>
        </xdr:cNvPr>
        <xdr:cNvSpPr/>
      </xdr:nvSpPr>
      <xdr:spPr>
        <a:xfrm>
          <a:off x="21272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104775</xdr:rowOff>
    </xdr:from>
    <xdr:to>
      <xdr:col>116</xdr:col>
      <xdr:colOff>63500</xdr:colOff>
      <xdr:row>85</xdr:row>
      <xdr:rowOff>104775</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21323300" y="146780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56515</xdr:rowOff>
    </xdr:from>
    <xdr:to>
      <xdr:col>107</xdr:col>
      <xdr:colOff>101600</xdr:colOff>
      <xdr:row>85</xdr:row>
      <xdr:rowOff>158115</xdr:rowOff>
    </xdr:to>
    <xdr:sp macro="" textlink="">
      <xdr:nvSpPr>
        <xdr:cNvPr id="735" name="楕円 734">
          <a:extLst>
            <a:ext uri="{FF2B5EF4-FFF2-40B4-BE49-F238E27FC236}">
              <a16:creationId xmlns:a16="http://schemas.microsoft.com/office/drawing/2014/main" id="{00000000-0008-0000-1000-0000DF020000}"/>
            </a:ext>
          </a:extLst>
        </xdr:cNvPr>
        <xdr:cNvSpPr/>
      </xdr:nvSpPr>
      <xdr:spPr>
        <a:xfrm>
          <a:off x="20383500" y="146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104775</xdr:rowOff>
    </xdr:from>
    <xdr:to>
      <xdr:col>111</xdr:col>
      <xdr:colOff>177800</xdr:colOff>
      <xdr:row>85</xdr:row>
      <xdr:rowOff>107315</xdr:rowOff>
    </xdr:to>
    <xdr:cxnSp macro="">
      <xdr:nvCxnSpPr>
        <xdr:cNvPr id="736" name="直線コネクタ 735">
          <a:extLst>
            <a:ext uri="{FF2B5EF4-FFF2-40B4-BE49-F238E27FC236}">
              <a16:creationId xmlns:a16="http://schemas.microsoft.com/office/drawing/2014/main" id="{00000000-0008-0000-1000-0000E0020000}"/>
            </a:ext>
          </a:extLst>
        </xdr:cNvPr>
        <xdr:cNvCxnSpPr/>
      </xdr:nvCxnSpPr>
      <xdr:spPr>
        <a:xfrm flipV="1">
          <a:off x="20434300" y="146780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34925</xdr:rowOff>
    </xdr:from>
    <xdr:to>
      <xdr:col>102</xdr:col>
      <xdr:colOff>165100</xdr:colOff>
      <xdr:row>85</xdr:row>
      <xdr:rowOff>136525</xdr:rowOff>
    </xdr:to>
    <xdr:sp macro="" textlink="">
      <xdr:nvSpPr>
        <xdr:cNvPr id="737" name="楕円 736">
          <a:extLst>
            <a:ext uri="{FF2B5EF4-FFF2-40B4-BE49-F238E27FC236}">
              <a16:creationId xmlns:a16="http://schemas.microsoft.com/office/drawing/2014/main" id="{00000000-0008-0000-1000-0000E1020000}"/>
            </a:ext>
          </a:extLst>
        </xdr:cNvPr>
        <xdr:cNvSpPr/>
      </xdr:nvSpPr>
      <xdr:spPr>
        <a:xfrm>
          <a:off x="19494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86360</xdr:rowOff>
    </xdr:from>
    <xdr:to>
      <xdr:col>107</xdr:col>
      <xdr:colOff>50800</xdr:colOff>
      <xdr:row>85</xdr:row>
      <xdr:rowOff>107315</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a:off x="19545300" y="146596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38735</xdr:rowOff>
    </xdr:from>
    <xdr:to>
      <xdr:col>98</xdr:col>
      <xdr:colOff>38100</xdr:colOff>
      <xdr:row>85</xdr:row>
      <xdr:rowOff>140335</xdr:rowOff>
    </xdr:to>
    <xdr:sp macro="" textlink="">
      <xdr:nvSpPr>
        <xdr:cNvPr id="739" name="楕円 738">
          <a:extLst>
            <a:ext uri="{FF2B5EF4-FFF2-40B4-BE49-F238E27FC236}">
              <a16:creationId xmlns:a16="http://schemas.microsoft.com/office/drawing/2014/main" id="{00000000-0008-0000-1000-0000E3020000}"/>
            </a:ext>
          </a:extLst>
        </xdr:cNvPr>
        <xdr:cNvSpPr/>
      </xdr:nvSpPr>
      <xdr:spPr>
        <a:xfrm>
          <a:off x="18605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86360</xdr:rowOff>
    </xdr:from>
    <xdr:to>
      <xdr:col>102</xdr:col>
      <xdr:colOff>114300</xdr:colOff>
      <xdr:row>85</xdr:row>
      <xdr:rowOff>89535</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flipV="1">
          <a:off x="18656300" y="14659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67945</xdr:rowOff>
    </xdr:from>
    <xdr:ext cx="469900" cy="258445"/>
    <xdr:sp macro="" textlink="">
      <xdr:nvSpPr>
        <xdr:cNvPr id="741" name="n_1aveValue【消防施設】&#10;一人当たり面積">
          <a:extLst>
            <a:ext uri="{FF2B5EF4-FFF2-40B4-BE49-F238E27FC236}">
              <a16:creationId xmlns:a16="http://schemas.microsoft.com/office/drawing/2014/main" id="{00000000-0008-0000-1000-0000E5020000}"/>
            </a:ext>
          </a:extLst>
        </xdr:cNvPr>
        <xdr:cNvSpPr txBox="1"/>
      </xdr:nvSpPr>
      <xdr:spPr>
        <a:xfrm>
          <a:off x="21075650" y="14812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92075</xdr:rowOff>
    </xdr:from>
    <xdr:ext cx="469265" cy="259080"/>
    <xdr:sp macro="" textlink="">
      <xdr:nvSpPr>
        <xdr:cNvPr id="742" name="n_2aveValue【消防施設】&#10;一人当たり面積">
          <a:extLst>
            <a:ext uri="{FF2B5EF4-FFF2-40B4-BE49-F238E27FC236}">
              <a16:creationId xmlns:a16="http://schemas.microsoft.com/office/drawing/2014/main" id="{00000000-0008-0000-1000-0000E6020000}"/>
            </a:ext>
          </a:extLst>
        </xdr:cNvPr>
        <xdr:cNvSpPr txBox="1"/>
      </xdr:nvSpPr>
      <xdr:spPr>
        <a:xfrm>
          <a:off x="20199350" y="14836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110490</xdr:rowOff>
    </xdr:from>
    <xdr:ext cx="469265" cy="258445"/>
    <xdr:sp macro="" textlink="">
      <xdr:nvSpPr>
        <xdr:cNvPr id="743" name="n_3aveValue【消防施設】&#10;一人当たり面積">
          <a:extLst>
            <a:ext uri="{FF2B5EF4-FFF2-40B4-BE49-F238E27FC236}">
              <a16:creationId xmlns:a16="http://schemas.microsoft.com/office/drawing/2014/main" id="{00000000-0008-0000-1000-0000E7020000}"/>
            </a:ext>
          </a:extLst>
        </xdr:cNvPr>
        <xdr:cNvSpPr txBox="1"/>
      </xdr:nvSpPr>
      <xdr:spPr>
        <a:xfrm>
          <a:off x="19310350" y="14855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61595</xdr:rowOff>
    </xdr:from>
    <xdr:ext cx="469265" cy="259080"/>
    <xdr:sp macro="" textlink="">
      <xdr:nvSpPr>
        <xdr:cNvPr id="744" name="n_4aveValue【消防施設】&#10;一人当たり面積">
          <a:extLst>
            <a:ext uri="{FF2B5EF4-FFF2-40B4-BE49-F238E27FC236}">
              <a16:creationId xmlns:a16="http://schemas.microsoft.com/office/drawing/2014/main" id="{00000000-0008-0000-1000-0000E8020000}"/>
            </a:ext>
          </a:extLst>
        </xdr:cNvPr>
        <xdr:cNvSpPr txBox="1"/>
      </xdr:nvSpPr>
      <xdr:spPr>
        <a:xfrm>
          <a:off x="18421350" y="14806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635</xdr:rowOff>
    </xdr:from>
    <xdr:ext cx="469900" cy="259080"/>
    <xdr:sp macro="" textlink="">
      <xdr:nvSpPr>
        <xdr:cNvPr id="745" name="n_1mainValue【消防施設】&#10;一人当たり面積">
          <a:extLst>
            <a:ext uri="{FF2B5EF4-FFF2-40B4-BE49-F238E27FC236}">
              <a16:creationId xmlns:a16="http://schemas.microsoft.com/office/drawing/2014/main" id="{00000000-0008-0000-1000-0000E9020000}"/>
            </a:ext>
          </a:extLst>
        </xdr:cNvPr>
        <xdr:cNvSpPr txBox="1"/>
      </xdr:nvSpPr>
      <xdr:spPr>
        <a:xfrm>
          <a:off x="21075650" y="1440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3175</xdr:rowOff>
    </xdr:from>
    <xdr:ext cx="469265" cy="259080"/>
    <xdr:sp macro="" textlink="">
      <xdr:nvSpPr>
        <xdr:cNvPr id="746" name="n_2mainValue【消防施設】&#10;一人当たり面積">
          <a:extLst>
            <a:ext uri="{FF2B5EF4-FFF2-40B4-BE49-F238E27FC236}">
              <a16:creationId xmlns:a16="http://schemas.microsoft.com/office/drawing/2014/main" id="{00000000-0008-0000-1000-0000EA020000}"/>
            </a:ext>
          </a:extLst>
        </xdr:cNvPr>
        <xdr:cNvSpPr txBox="1"/>
      </xdr:nvSpPr>
      <xdr:spPr>
        <a:xfrm>
          <a:off x="20199350" y="14404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153035</xdr:rowOff>
    </xdr:from>
    <xdr:ext cx="469265" cy="259080"/>
    <xdr:sp macro="" textlink="">
      <xdr:nvSpPr>
        <xdr:cNvPr id="747" name="n_3mainValue【消防施設】&#10;一人当たり面積">
          <a:extLst>
            <a:ext uri="{FF2B5EF4-FFF2-40B4-BE49-F238E27FC236}">
              <a16:creationId xmlns:a16="http://schemas.microsoft.com/office/drawing/2014/main" id="{00000000-0008-0000-1000-0000EB020000}"/>
            </a:ext>
          </a:extLst>
        </xdr:cNvPr>
        <xdr:cNvSpPr txBox="1"/>
      </xdr:nvSpPr>
      <xdr:spPr>
        <a:xfrm>
          <a:off x="19310350" y="14383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156845</xdr:rowOff>
    </xdr:from>
    <xdr:ext cx="469265" cy="258445"/>
    <xdr:sp macro="" textlink="">
      <xdr:nvSpPr>
        <xdr:cNvPr id="748" name="n_4mainValue【消防施設】&#10;一人当たり面積">
          <a:extLst>
            <a:ext uri="{FF2B5EF4-FFF2-40B4-BE49-F238E27FC236}">
              <a16:creationId xmlns:a16="http://schemas.microsoft.com/office/drawing/2014/main" id="{00000000-0008-0000-1000-0000EC020000}"/>
            </a:ext>
          </a:extLst>
        </xdr:cNvPr>
        <xdr:cNvSpPr txBox="1"/>
      </xdr:nvSpPr>
      <xdr:spPr>
        <a:xfrm>
          <a:off x="18421350" y="14387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id="{00000000-0008-0000-1000-0000E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id="{00000000-0008-0000-1000-0000EE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1000-0000EF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id="{00000000-0008-0000-1000-0000F0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id="{00000000-0008-0000-1000-0000F1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id="{00000000-0008-0000-1000-0000F2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id="{00000000-0008-0000-1000-0000F3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id="{00000000-0008-0000-1000-0000F4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57" name="テキスト ボックス 756">
          <a:extLst>
            <a:ext uri="{FF2B5EF4-FFF2-40B4-BE49-F238E27FC236}">
              <a16:creationId xmlns:a16="http://schemas.microsoft.com/office/drawing/2014/main" id="{00000000-0008-0000-1000-0000F5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id="{00000000-0008-0000-1000-0000F6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62" name="直線コネクタ 761">
          <a:extLst>
            <a:ext uri="{FF2B5EF4-FFF2-40B4-BE49-F238E27FC236}">
              <a16:creationId xmlns:a16="http://schemas.microsoft.com/office/drawing/2014/main" id="{00000000-0008-0000-1000-0000FA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4" name="直線コネクタ 763">
          <a:extLst>
            <a:ext uri="{FF2B5EF4-FFF2-40B4-BE49-F238E27FC236}">
              <a16:creationId xmlns:a16="http://schemas.microsoft.com/office/drawing/2014/main" id="{00000000-0008-0000-1000-0000FC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9" name="テキスト ボックス 768">
          <a:extLst>
            <a:ext uri="{FF2B5EF4-FFF2-40B4-BE49-F238E27FC236}">
              <a16:creationId xmlns:a16="http://schemas.microsoft.com/office/drawing/2014/main" id="{00000000-0008-0000-1000-000001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71" name="テキスト ボックス 770">
          <a:extLst>
            <a:ext uri="{FF2B5EF4-FFF2-40B4-BE49-F238E27FC236}">
              <a16:creationId xmlns:a16="http://schemas.microsoft.com/office/drawing/2014/main" id="{00000000-0008-0000-1000-000003030000}"/>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a:extLst>
            <a:ext uri="{FF2B5EF4-FFF2-40B4-BE49-F238E27FC236}">
              <a16:creationId xmlns:a16="http://schemas.microsoft.com/office/drawing/2014/main" id="{00000000-0008-0000-1000-000005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22225</xdr:rowOff>
    </xdr:from>
    <xdr:to>
      <xdr:col>85</xdr:col>
      <xdr:colOff>126365</xdr:colOff>
      <xdr:row>109</xdr:row>
      <xdr:rowOff>32385</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flipV="1">
          <a:off x="16318865" y="171672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5130" cy="259080"/>
    <xdr:sp macro="" textlink="">
      <xdr:nvSpPr>
        <xdr:cNvPr id="775" name="【庁舎】&#10;有形固定資産減価償却率最小値テキスト">
          <a:extLst>
            <a:ext uri="{FF2B5EF4-FFF2-40B4-BE49-F238E27FC236}">
              <a16:creationId xmlns:a16="http://schemas.microsoft.com/office/drawing/2014/main" id="{00000000-0008-0000-1000-000007030000}"/>
            </a:ext>
          </a:extLst>
        </xdr:cNvPr>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776" name="直線コネクタ 775">
          <a:extLst>
            <a:ext uri="{FF2B5EF4-FFF2-40B4-BE49-F238E27FC236}">
              <a16:creationId xmlns:a16="http://schemas.microsoft.com/office/drawing/2014/main" id="{00000000-0008-0000-1000-000008030000}"/>
            </a:ext>
          </a:extLst>
        </xdr:cNvPr>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140335</xdr:rowOff>
    </xdr:from>
    <xdr:ext cx="340360" cy="259080"/>
    <xdr:sp macro="" textlink="">
      <xdr:nvSpPr>
        <xdr:cNvPr id="777" name="【庁舎】&#10;有形固定資産減価償却率最大値テキスト">
          <a:extLst>
            <a:ext uri="{FF2B5EF4-FFF2-40B4-BE49-F238E27FC236}">
              <a16:creationId xmlns:a16="http://schemas.microsoft.com/office/drawing/2014/main" id="{00000000-0008-0000-1000-000009030000}"/>
            </a:ext>
          </a:extLst>
        </xdr:cNvPr>
        <xdr:cNvSpPr txBox="1"/>
      </xdr:nvSpPr>
      <xdr:spPr>
        <a:xfrm>
          <a:off x="16357600" y="1694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22225</xdr:rowOff>
    </xdr:from>
    <xdr:to>
      <xdr:col>86</xdr:col>
      <xdr:colOff>25400</xdr:colOff>
      <xdr:row>100</xdr:row>
      <xdr:rowOff>22225</xdr:rowOff>
    </xdr:to>
    <xdr:cxnSp macro="">
      <xdr:nvCxnSpPr>
        <xdr:cNvPr id="778" name="直線コネクタ 777">
          <a:extLst>
            <a:ext uri="{FF2B5EF4-FFF2-40B4-BE49-F238E27FC236}">
              <a16:creationId xmlns:a16="http://schemas.microsoft.com/office/drawing/2014/main" id="{00000000-0008-0000-1000-00000A030000}"/>
            </a:ext>
          </a:extLst>
        </xdr:cNvPr>
        <xdr:cNvCxnSpPr/>
      </xdr:nvCxnSpPr>
      <xdr:spPr>
        <a:xfrm>
          <a:off x="16230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107315</xdr:rowOff>
    </xdr:from>
    <xdr:ext cx="405130" cy="259080"/>
    <xdr:sp macro="" textlink="">
      <xdr:nvSpPr>
        <xdr:cNvPr id="779" name="【庁舎】&#10;有形固定資産減価償却率平均値テキスト">
          <a:extLst>
            <a:ext uri="{FF2B5EF4-FFF2-40B4-BE49-F238E27FC236}">
              <a16:creationId xmlns:a16="http://schemas.microsoft.com/office/drawing/2014/main" id="{00000000-0008-0000-1000-00000B030000}"/>
            </a:ext>
          </a:extLst>
        </xdr:cNvPr>
        <xdr:cNvSpPr txBox="1"/>
      </xdr:nvSpPr>
      <xdr:spPr>
        <a:xfrm>
          <a:off x="16357600" y="1776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780" name="フローチャート: 判断 779">
          <a:extLst>
            <a:ext uri="{FF2B5EF4-FFF2-40B4-BE49-F238E27FC236}">
              <a16:creationId xmlns:a16="http://schemas.microsoft.com/office/drawing/2014/main" id="{00000000-0008-0000-1000-00000C030000}"/>
            </a:ext>
          </a:extLst>
        </xdr:cNvPr>
        <xdr:cNvSpPr/>
      </xdr:nvSpPr>
      <xdr:spPr>
        <a:xfrm>
          <a:off x="162687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56515</xdr:rowOff>
    </xdr:from>
    <xdr:to>
      <xdr:col>81</xdr:col>
      <xdr:colOff>101600</xdr:colOff>
      <xdr:row>104</xdr:row>
      <xdr:rowOff>158115</xdr:rowOff>
    </xdr:to>
    <xdr:sp macro="" textlink="">
      <xdr:nvSpPr>
        <xdr:cNvPr id="781" name="フローチャート: 判断 780">
          <a:extLst>
            <a:ext uri="{FF2B5EF4-FFF2-40B4-BE49-F238E27FC236}">
              <a16:creationId xmlns:a16="http://schemas.microsoft.com/office/drawing/2014/main" id="{00000000-0008-0000-1000-00000D030000}"/>
            </a:ext>
          </a:extLst>
        </xdr:cNvPr>
        <xdr:cNvSpPr/>
      </xdr:nvSpPr>
      <xdr:spPr>
        <a:xfrm>
          <a:off x="15430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48260</xdr:rowOff>
    </xdr:from>
    <xdr:to>
      <xdr:col>76</xdr:col>
      <xdr:colOff>165100</xdr:colOff>
      <xdr:row>104</xdr:row>
      <xdr:rowOff>149860</xdr:rowOff>
    </xdr:to>
    <xdr:sp macro="" textlink="">
      <xdr:nvSpPr>
        <xdr:cNvPr id="782" name="フローチャート: 判断 781">
          <a:extLst>
            <a:ext uri="{FF2B5EF4-FFF2-40B4-BE49-F238E27FC236}">
              <a16:creationId xmlns:a16="http://schemas.microsoft.com/office/drawing/2014/main" id="{00000000-0008-0000-1000-00000E030000}"/>
            </a:ext>
          </a:extLst>
        </xdr:cNvPr>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38735</xdr:rowOff>
    </xdr:from>
    <xdr:to>
      <xdr:col>72</xdr:col>
      <xdr:colOff>38100</xdr:colOff>
      <xdr:row>104</xdr:row>
      <xdr:rowOff>140335</xdr:rowOff>
    </xdr:to>
    <xdr:sp macro="" textlink="">
      <xdr:nvSpPr>
        <xdr:cNvPr id="783" name="フローチャート: 判断 782">
          <a:extLst>
            <a:ext uri="{FF2B5EF4-FFF2-40B4-BE49-F238E27FC236}">
              <a16:creationId xmlns:a16="http://schemas.microsoft.com/office/drawing/2014/main" id="{00000000-0008-0000-1000-00000F030000}"/>
            </a:ext>
          </a:extLst>
        </xdr:cNvPr>
        <xdr:cNvSpPr/>
      </xdr:nvSpPr>
      <xdr:spPr>
        <a:xfrm>
          <a:off x="13652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111760</xdr:rowOff>
    </xdr:from>
    <xdr:to>
      <xdr:col>67</xdr:col>
      <xdr:colOff>101600</xdr:colOff>
      <xdr:row>105</xdr:row>
      <xdr:rowOff>41910</xdr:rowOff>
    </xdr:to>
    <xdr:sp macro="" textlink="">
      <xdr:nvSpPr>
        <xdr:cNvPr id="784" name="フローチャート: 判断 783">
          <a:extLst>
            <a:ext uri="{FF2B5EF4-FFF2-40B4-BE49-F238E27FC236}">
              <a16:creationId xmlns:a16="http://schemas.microsoft.com/office/drawing/2014/main" id="{00000000-0008-0000-1000-000010030000}"/>
            </a:ext>
          </a:extLst>
        </xdr:cNvPr>
        <xdr:cNvSpPr/>
      </xdr:nvSpPr>
      <xdr:spPr>
        <a:xfrm>
          <a:off x="12763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5" name="テキスト ボックス 784">
          <a:extLst>
            <a:ext uri="{FF2B5EF4-FFF2-40B4-BE49-F238E27FC236}">
              <a16:creationId xmlns:a16="http://schemas.microsoft.com/office/drawing/2014/main" id="{00000000-0008-0000-1000-000011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6" name="テキスト ボックス 785">
          <a:extLst>
            <a:ext uri="{FF2B5EF4-FFF2-40B4-BE49-F238E27FC236}">
              <a16:creationId xmlns:a16="http://schemas.microsoft.com/office/drawing/2014/main" id="{00000000-0008-0000-1000-000012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7" name="テキスト ボックス 786">
          <a:extLst>
            <a:ext uri="{FF2B5EF4-FFF2-40B4-BE49-F238E27FC236}">
              <a16:creationId xmlns:a16="http://schemas.microsoft.com/office/drawing/2014/main" id="{00000000-0008-0000-1000-000013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8" name="テキスト ボックス 787">
          <a:extLst>
            <a:ext uri="{FF2B5EF4-FFF2-40B4-BE49-F238E27FC236}">
              <a16:creationId xmlns:a16="http://schemas.microsoft.com/office/drawing/2014/main" id="{00000000-0008-0000-1000-000014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9" name="テキスト ボックス 788">
          <a:extLst>
            <a:ext uri="{FF2B5EF4-FFF2-40B4-BE49-F238E27FC236}">
              <a16:creationId xmlns:a16="http://schemas.microsoft.com/office/drawing/2014/main" id="{00000000-0008-0000-1000-000015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103505</xdr:rowOff>
    </xdr:from>
    <xdr:to>
      <xdr:col>85</xdr:col>
      <xdr:colOff>177800</xdr:colOff>
      <xdr:row>106</xdr:row>
      <xdr:rowOff>33655</xdr:rowOff>
    </xdr:to>
    <xdr:sp macro="" textlink="">
      <xdr:nvSpPr>
        <xdr:cNvPr id="790" name="楕円 789">
          <a:extLst>
            <a:ext uri="{FF2B5EF4-FFF2-40B4-BE49-F238E27FC236}">
              <a16:creationId xmlns:a16="http://schemas.microsoft.com/office/drawing/2014/main" id="{00000000-0008-0000-1000-000016030000}"/>
            </a:ext>
          </a:extLst>
        </xdr:cNvPr>
        <xdr:cNvSpPr/>
      </xdr:nvSpPr>
      <xdr:spPr>
        <a:xfrm>
          <a:off x="16268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81915</xdr:rowOff>
    </xdr:from>
    <xdr:ext cx="405130" cy="259080"/>
    <xdr:sp macro="" textlink="">
      <xdr:nvSpPr>
        <xdr:cNvPr id="791" name="【庁舎】&#10;有形固定資産減価償却率該当値テキスト">
          <a:extLst>
            <a:ext uri="{FF2B5EF4-FFF2-40B4-BE49-F238E27FC236}">
              <a16:creationId xmlns:a16="http://schemas.microsoft.com/office/drawing/2014/main" id="{00000000-0008-0000-1000-000017030000}"/>
            </a:ext>
          </a:extLst>
        </xdr:cNvPr>
        <xdr:cNvSpPr txBox="1"/>
      </xdr:nvSpPr>
      <xdr:spPr>
        <a:xfrm>
          <a:off x="16357600" y="1808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86360</xdr:rowOff>
    </xdr:from>
    <xdr:to>
      <xdr:col>81</xdr:col>
      <xdr:colOff>101600</xdr:colOff>
      <xdr:row>106</xdr:row>
      <xdr:rowOff>15875</xdr:rowOff>
    </xdr:to>
    <xdr:sp macro="" textlink="">
      <xdr:nvSpPr>
        <xdr:cNvPr id="792" name="楕円 791">
          <a:extLst>
            <a:ext uri="{FF2B5EF4-FFF2-40B4-BE49-F238E27FC236}">
              <a16:creationId xmlns:a16="http://schemas.microsoft.com/office/drawing/2014/main" id="{00000000-0008-0000-1000-000018030000}"/>
            </a:ext>
          </a:extLst>
        </xdr:cNvPr>
        <xdr:cNvSpPr/>
      </xdr:nvSpPr>
      <xdr:spPr>
        <a:xfrm>
          <a:off x="154305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136525</xdr:rowOff>
    </xdr:from>
    <xdr:to>
      <xdr:col>85</xdr:col>
      <xdr:colOff>127000</xdr:colOff>
      <xdr:row>105</xdr:row>
      <xdr:rowOff>154940</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5481300" y="181387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67945</xdr:rowOff>
    </xdr:from>
    <xdr:to>
      <xdr:col>76</xdr:col>
      <xdr:colOff>165100</xdr:colOff>
      <xdr:row>105</xdr:row>
      <xdr:rowOff>169545</xdr:rowOff>
    </xdr:to>
    <xdr:sp macro="" textlink="">
      <xdr:nvSpPr>
        <xdr:cNvPr id="794" name="楕円 793">
          <a:extLst>
            <a:ext uri="{FF2B5EF4-FFF2-40B4-BE49-F238E27FC236}">
              <a16:creationId xmlns:a16="http://schemas.microsoft.com/office/drawing/2014/main" id="{00000000-0008-0000-1000-00001A030000}"/>
            </a:ext>
          </a:extLst>
        </xdr:cNvPr>
        <xdr:cNvSpPr/>
      </xdr:nvSpPr>
      <xdr:spPr>
        <a:xfrm>
          <a:off x="14541500" y="18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118745</xdr:rowOff>
    </xdr:from>
    <xdr:to>
      <xdr:col>81</xdr:col>
      <xdr:colOff>50800</xdr:colOff>
      <xdr:row>105</xdr:row>
      <xdr:rowOff>136525</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4592300" y="181209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45085</xdr:rowOff>
    </xdr:from>
    <xdr:to>
      <xdr:col>72</xdr:col>
      <xdr:colOff>38100</xdr:colOff>
      <xdr:row>105</xdr:row>
      <xdr:rowOff>146685</xdr:rowOff>
    </xdr:to>
    <xdr:sp macro="" textlink="">
      <xdr:nvSpPr>
        <xdr:cNvPr id="796" name="楕円 795">
          <a:extLst>
            <a:ext uri="{FF2B5EF4-FFF2-40B4-BE49-F238E27FC236}">
              <a16:creationId xmlns:a16="http://schemas.microsoft.com/office/drawing/2014/main" id="{00000000-0008-0000-1000-00001C030000}"/>
            </a:ext>
          </a:extLst>
        </xdr:cNvPr>
        <xdr:cNvSpPr/>
      </xdr:nvSpPr>
      <xdr:spPr>
        <a:xfrm>
          <a:off x="136525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95885</xdr:rowOff>
    </xdr:from>
    <xdr:to>
      <xdr:col>76</xdr:col>
      <xdr:colOff>114300</xdr:colOff>
      <xdr:row>105</xdr:row>
      <xdr:rowOff>118745</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3703300" y="180981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798" name="楕円 797">
          <a:extLst>
            <a:ext uri="{FF2B5EF4-FFF2-40B4-BE49-F238E27FC236}">
              <a16:creationId xmlns:a16="http://schemas.microsoft.com/office/drawing/2014/main" id="{00000000-0008-0000-1000-00001E030000}"/>
            </a:ext>
          </a:extLst>
        </xdr:cNvPr>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95885</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2814300" y="180327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3175</xdr:rowOff>
    </xdr:from>
    <xdr:ext cx="405130" cy="259080"/>
    <xdr:sp macro="" textlink="">
      <xdr:nvSpPr>
        <xdr:cNvPr id="800" name="n_1aveValue【庁舎】&#10;有形固定資産減価償却率">
          <a:extLst>
            <a:ext uri="{FF2B5EF4-FFF2-40B4-BE49-F238E27FC236}">
              <a16:creationId xmlns:a16="http://schemas.microsoft.com/office/drawing/2014/main" id="{00000000-0008-0000-1000-000020030000}"/>
            </a:ext>
          </a:extLst>
        </xdr:cNvPr>
        <xdr:cNvSpPr txBox="1"/>
      </xdr:nvSpPr>
      <xdr:spPr>
        <a:xfrm>
          <a:off x="15266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166370</xdr:rowOff>
    </xdr:from>
    <xdr:ext cx="404495" cy="258445"/>
    <xdr:sp macro="" textlink="">
      <xdr:nvSpPr>
        <xdr:cNvPr id="801" name="n_2aveValue【庁舎】&#10;有形固定資産減価償却率">
          <a:extLst>
            <a:ext uri="{FF2B5EF4-FFF2-40B4-BE49-F238E27FC236}">
              <a16:creationId xmlns:a16="http://schemas.microsoft.com/office/drawing/2014/main" id="{00000000-0008-0000-1000-000021030000}"/>
            </a:ext>
          </a:extLst>
        </xdr:cNvPr>
        <xdr:cNvSpPr txBox="1"/>
      </xdr:nvSpPr>
      <xdr:spPr>
        <a:xfrm>
          <a:off x="14389735" y="17654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156845</xdr:rowOff>
    </xdr:from>
    <xdr:ext cx="404495" cy="258445"/>
    <xdr:sp macro="" textlink="">
      <xdr:nvSpPr>
        <xdr:cNvPr id="802" name="n_3aveValue【庁舎】&#10;有形固定資産減価償却率">
          <a:extLst>
            <a:ext uri="{FF2B5EF4-FFF2-40B4-BE49-F238E27FC236}">
              <a16:creationId xmlns:a16="http://schemas.microsoft.com/office/drawing/2014/main" id="{00000000-0008-0000-1000-000022030000}"/>
            </a:ext>
          </a:extLst>
        </xdr:cNvPr>
        <xdr:cNvSpPr txBox="1"/>
      </xdr:nvSpPr>
      <xdr:spPr>
        <a:xfrm>
          <a:off x="13500735" y="17644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58420</xdr:rowOff>
    </xdr:from>
    <xdr:ext cx="404495" cy="259080"/>
    <xdr:sp macro="" textlink="">
      <xdr:nvSpPr>
        <xdr:cNvPr id="803" name="n_4aveValue【庁舎】&#10;有形固定資産減価償却率">
          <a:extLst>
            <a:ext uri="{FF2B5EF4-FFF2-40B4-BE49-F238E27FC236}">
              <a16:creationId xmlns:a16="http://schemas.microsoft.com/office/drawing/2014/main" id="{00000000-0008-0000-1000-000023030000}"/>
            </a:ext>
          </a:extLst>
        </xdr:cNvPr>
        <xdr:cNvSpPr txBox="1"/>
      </xdr:nvSpPr>
      <xdr:spPr>
        <a:xfrm>
          <a:off x="12611735" y="17717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6985</xdr:rowOff>
    </xdr:from>
    <xdr:ext cx="405130" cy="258445"/>
    <xdr:sp macro="" textlink="">
      <xdr:nvSpPr>
        <xdr:cNvPr id="804" name="n_1mainValue【庁舎】&#10;有形固定資産減価償却率">
          <a:extLst>
            <a:ext uri="{FF2B5EF4-FFF2-40B4-BE49-F238E27FC236}">
              <a16:creationId xmlns:a16="http://schemas.microsoft.com/office/drawing/2014/main" id="{00000000-0008-0000-1000-000024030000}"/>
            </a:ext>
          </a:extLst>
        </xdr:cNvPr>
        <xdr:cNvSpPr txBox="1"/>
      </xdr:nvSpPr>
      <xdr:spPr>
        <a:xfrm>
          <a:off x="15266035" y="1818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160655</xdr:rowOff>
    </xdr:from>
    <xdr:ext cx="404495" cy="259080"/>
    <xdr:sp macro="" textlink="">
      <xdr:nvSpPr>
        <xdr:cNvPr id="805" name="n_2mainValue【庁舎】&#10;有形固定資産減価償却率">
          <a:extLst>
            <a:ext uri="{FF2B5EF4-FFF2-40B4-BE49-F238E27FC236}">
              <a16:creationId xmlns:a16="http://schemas.microsoft.com/office/drawing/2014/main" id="{00000000-0008-0000-1000-000025030000}"/>
            </a:ext>
          </a:extLst>
        </xdr:cNvPr>
        <xdr:cNvSpPr txBox="1"/>
      </xdr:nvSpPr>
      <xdr:spPr>
        <a:xfrm>
          <a:off x="14389735" y="18162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137795</xdr:rowOff>
    </xdr:from>
    <xdr:ext cx="404495" cy="259080"/>
    <xdr:sp macro="" textlink="">
      <xdr:nvSpPr>
        <xdr:cNvPr id="806" name="n_3mainValue【庁舎】&#10;有形固定資産減価償却率">
          <a:extLst>
            <a:ext uri="{FF2B5EF4-FFF2-40B4-BE49-F238E27FC236}">
              <a16:creationId xmlns:a16="http://schemas.microsoft.com/office/drawing/2014/main" id="{00000000-0008-0000-1000-000026030000}"/>
            </a:ext>
          </a:extLst>
        </xdr:cNvPr>
        <xdr:cNvSpPr txBox="1"/>
      </xdr:nvSpPr>
      <xdr:spPr>
        <a:xfrm>
          <a:off x="13500735" y="18140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72390</xdr:rowOff>
    </xdr:from>
    <xdr:ext cx="404495" cy="259080"/>
    <xdr:sp macro="" textlink="">
      <xdr:nvSpPr>
        <xdr:cNvPr id="807" name="n_4mainValue【庁舎】&#10;有形固定資産減価償却率">
          <a:extLst>
            <a:ext uri="{FF2B5EF4-FFF2-40B4-BE49-F238E27FC236}">
              <a16:creationId xmlns:a16="http://schemas.microsoft.com/office/drawing/2014/main" id="{00000000-0008-0000-1000-000027030000}"/>
            </a:ext>
          </a:extLst>
        </xdr:cNvPr>
        <xdr:cNvSpPr txBox="1"/>
      </xdr:nvSpPr>
      <xdr:spPr>
        <a:xfrm>
          <a:off x="12611735" y="18074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00000000-0008-0000-1000-00002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00000000-0008-0000-1000-000029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00000000-0008-0000-1000-00002A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00000000-0008-0000-1000-00002B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1000-00002C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00000000-0008-0000-1000-00002D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1000-00002E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00000000-0008-0000-1000-00002F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16" name="テキスト ボックス 815">
          <a:extLst>
            <a:ext uri="{FF2B5EF4-FFF2-40B4-BE49-F238E27FC236}">
              <a16:creationId xmlns:a16="http://schemas.microsoft.com/office/drawing/2014/main" id="{00000000-0008-0000-1000-00003003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00000000-0008-0000-1000-000031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00000000-0008-0000-1000-000032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00000000-0008-0000-1000-000034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00000000-0008-0000-1000-000036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00000000-0008-0000-1000-000038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825" name="テキスト ボックス 824">
          <a:extLst>
            <a:ext uri="{FF2B5EF4-FFF2-40B4-BE49-F238E27FC236}">
              <a16:creationId xmlns:a16="http://schemas.microsoft.com/office/drawing/2014/main" id="{00000000-0008-0000-1000-000039030000}"/>
            </a:ext>
          </a:extLst>
        </xdr:cNvPr>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00000000-0008-0000-1000-00003A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827" name="テキスト ボックス 826">
          <a:extLst>
            <a:ext uri="{FF2B5EF4-FFF2-40B4-BE49-F238E27FC236}">
              <a16:creationId xmlns:a16="http://schemas.microsoft.com/office/drawing/2014/main" id="{00000000-0008-0000-1000-00003B030000}"/>
            </a:ext>
          </a:extLst>
        </xdr:cNvPr>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00000000-0008-0000-1000-00003C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29" name="テキスト ボックス 828">
          <a:extLst>
            <a:ext uri="{FF2B5EF4-FFF2-40B4-BE49-F238E27FC236}">
              <a16:creationId xmlns:a16="http://schemas.microsoft.com/office/drawing/2014/main" id="{00000000-0008-0000-1000-00003D03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a:extLst>
            <a:ext uri="{FF2B5EF4-FFF2-40B4-BE49-F238E27FC236}">
              <a16:creationId xmlns:a16="http://schemas.microsoft.com/office/drawing/2014/main" id="{00000000-0008-0000-1000-00003E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106680</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flipV="1">
          <a:off x="22160865" y="1731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8445"/>
    <xdr:sp macro="" textlink="">
      <xdr:nvSpPr>
        <xdr:cNvPr id="832" name="【庁舎】&#10;一人当たり面積最小値テキスト">
          <a:extLst>
            <a:ext uri="{FF2B5EF4-FFF2-40B4-BE49-F238E27FC236}">
              <a16:creationId xmlns:a16="http://schemas.microsoft.com/office/drawing/2014/main" id="{00000000-0008-0000-1000-000040030000}"/>
            </a:ext>
          </a:extLst>
        </xdr:cNvPr>
        <xdr:cNvSpPr txBox="1"/>
      </xdr:nvSpPr>
      <xdr:spPr>
        <a:xfrm>
          <a:off x="22199600" y="18627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a:extLst>
            <a:ext uri="{FF2B5EF4-FFF2-40B4-BE49-F238E27FC236}">
              <a16:creationId xmlns:a16="http://schemas.microsoft.com/office/drawing/2014/main" id="{00000000-0008-0000-1000-000041030000}"/>
            </a:ext>
          </a:extLst>
        </xdr:cNvPr>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9900" cy="259080"/>
    <xdr:sp macro="" textlink="">
      <xdr:nvSpPr>
        <xdr:cNvPr id="834" name="【庁舎】&#10;一人当たり面積最大値テキスト">
          <a:extLst>
            <a:ext uri="{FF2B5EF4-FFF2-40B4-BE49-F238E27FC236}">
              <a16:creationId xmlns:a16="http://schemas.microsoft.com/office/drawing/2014/main" id="{00000000-0008-0000-1000-000042030000}"/>
            </a:ext>
          </a:extLst>
        </xdr:cNvPr>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a:extLst>
            <a:ext uri="{FF2B5EF4-FFF2-40B4-BE49-F238E27FC236}">
              <a16:creationId xmlns:a16="http://schemas.microsoft.com/office/drawing/2014/main" id="{00000000-0008-0000-1000-000043030000}"/>
            </a:ext>
          </a:extLst>
        </xdr:cNvPr>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67310</xdr:rowOff>
    </xdr:from>
    <xdr:ext cx="469900" cy="259080"/>
    <xdr:sp macro="" textlink="">
      <xdr:nvSpPr>
        <xdr:cNvPr id="836" name="【庁舎】&#10;一人当たり面積平均値テキスト">
          <a:extLst>
            <a:ext uri="{FF2B5EF4-FFF2-40B4-BE49-F238E27FC236}">
              <a16:creationId xmlns:a16="http://schemas.microsoft.com/office/drawing/2014/main" id="{00000000-0008-0000-1000-000044030000}"/>
            </a:ext>
          </a:extLst>
        </xdr:cNvPr>
        <xdr:cNvSpPr txBox="1"/>
      </xdr:nvSpPr>
      <xdr:spPr>
        <a:xfrm>
          <a:off x="22199600" y="17898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a:extLst>
            <a:ext uri="{FF2B5EF4-FFF2-40B4-BE49-F238E27FC236}">
              <a16:creationId xmlns:a16="http://schemas.microsoft.com/office/drawing/2014/main" id="{00000000-0008-0000-1000-000045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a:extLst>
            <a:ext uri="{FF2B5EF4-FFF2-40B4-BE49-F238E27FC236}">
              <a16:creationId xmlns:a16="http://schemas.microsoft.com/office/drawing/2014/main" id="{00000000-0008-0000-1000-000046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95885</xdr:rowOff>
    </xdr:from>
    <xdr:to>
      <xdr:col>107</xdr:col>
      <xdr:colOff>101600</xdr:colOff>
      <xdr:row>106</xdr:row>
      <xdr:rowOff>26035</xdr:rowOff>
    </xdr:to>
    <xdr:sp macro="" textlink="">
      <xdr:nvSpPr>
        <xdr:cNvPr id="839" name="フローチャート: 判断 838">
          <a:extLst>
            <a:ext uri="{FF2B5EF4-FFF2-40B4-BE49-F238E27FC236}">
              <a16:creationId xmlns:a16="http://schemas.microsoft.com/office/drawing/2014/main" id="{00000000-0008-0000-1000-000047030000}"/>
            </a:ext>
          </a:extLst>
        </xdr:cNvPr>
        <xdr:cNvSpPr/>
      </xdr:nvSpPr>
      <xdr:spPr>
        <a:xfrm>
          <a:off x="20383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101600</xdr:rowOff>
    </xdr:from>
    <xdr:to>
      <xdr:col>102</xdr:col>
      <xdr:colOff>165100</xdr:colOff>
      <xdr:row>106</xdr:row>
      <xdr:rowOff>31750</xdr:rowOff>
    </xdr:to>
    <xdr:sp macro="" textlink="">
      <xdr:nvSpPr>
        <xdr:cNvPr id="840" name="フローチャート: 判断 839">
          <a:extLst>
            <a:ext uri="{FF2B5EF4-FFF2-40B4-BE49-F238E27FC236}">
              <a16:creationId xmlns:a16="http://schemas.microsoft.com/office/drawing/2014/main" id="{00000000-0008-0000-1000-000048030000}"/>
            </a:ext>
          </a:extLst>
        </xdr:cNvPr>
        <xdr:cNvSpPr/>
      </xdr:nvSpPr>
      <xdr:spPr>
        <a:xfrm>
          <a:off x="19494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41" name="フローチャート: 判断 840">
          <a:extLst>
            <a:ext uri="{FF2B5EF4-FFF2-40B4-BE49-F238E27FC236}">
              <a16:creationId xmlns:a16="http://schemas.microsoft.com/office/drawing/2014/main" id="{00000000-0008-0000-1000-00004903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2" name="テキスト ボックス 841">
          <a:extLst>
            <a:ext uri="{FF2B5EF4-FFF2-40B4-BE49-F238E27FC236}">
              <a16:creationId xmlns:a16="http://schemas.microsoft.com/office/drawing/2014/main" id="{00000000-0008-0000-1000-00004A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3" name="テキスト ボックス 842">
          <a:extLst>
            <a:ext uri="{FF2B5EF4-FFF2-40B4-BE49-F238E27FC236}">
              <a16:creationId xmlns:a16="http://schemas.microsoft.com/office/drawing/2014/main" id="{00000000-0008-0000-1000-00004B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4" name="テキスト ボックス 843">
          <a:extLst>
            <a:ext uri="{FF2B5EF4-FFF2-40B4-BE49-F238E27FC236}">
              <a16:creationId xmlns:a16="http://schemas.microsoft.com/office/drawing/2014/main" id="{00000000-0008-0000-1000-00004C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5" name="テキスト ボックス 844">
          <a:extLst>
            <a:ext uri="{FF2B5EF4-FFF2-40B4-BE49-F238E27FC236}">
              <a16:creationId xmlns:a16="http://schemas.microsoft.com/office/drawing/2014/main" id="{00000000-0008-0000-1000-00004D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6" name="テキスト ボックス 845">
          <a:extLst>
            <a:ext uri="{FF2B5EF4-FFF2-40B4-BE49-F238E27FC236}">
              <a16:creationId xmlns:a16="http://schemas.microsoft.com/office/drawing/2014/main" id="{00000000-0008-0000-1000-00004E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57785</xdr:rowOff>
    </xdr:from>
    <xdr:to>
      <xdr:col>116</xdr:col>
      <xdr:colOff>114300</xdr:colOff>
      <xdr:row>105</xdr:row>
      <xdr:rowOff>159385</xdr:rowOff>
    </xdr:to>
    <xdr:sp macro="" textlink="">
      <xdr:nvSpPr>
        <xdr:cNvPr id="847" name="楕円 846">
          <a:extLst>
            <a:ext uri="{FF2B5EF4-FFF2-40B4-BE49-F238E27FC236}">
              <a16:creationId xmlns:a16="http://schemas.microsoft.com/office/drawing/2014/main" id="{00000000-0008-0000-1000-00004F030000}"/>
            </a:ext>
          </a:extLst>
        </xdr:cNvPr>
        <xdr:cNvSpPr/>
      </xdr:nvSpPr>
      <xdr:spPr>
        <a:xfrm>
          <a:off x="22110700" y="180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36195</xdr:rowOff>
    </xdr:from>
    <xdr:ext cx="469900" cy="259080"/>
    <xdr:sp macro="" textlink="">
      <xdr:nvSpPr>
        <xdr:cNvPr id="848" name="【庁舎】&#10;一人当たり面積該当値テキスト">
          <a:extLst>
            <a:ext uri="{FF2B5EF4-FFF2-40B4-BE49-F238E27FC236}">
              <a16:creationId xmlns:a16="http://schemas.microsoft.com/office/drawing/2014/main" id="{00000000-0008-0000-1000-000050030000}"/>
            </a:ext>
          </a:extLst>
        </xdr:cNvPr>
        <xdr:cNvSpPr txBox="1"/>
      </xdr:nvSpPr>
      <xdr:spPr>
        <a:xfrm>
          <a:off x="22199600" y="1803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67310</xdr:rowOff>
    </xdr:from>
    <xdr:to>
      <xdr:col>112</xdr:col>
      <xdr:colOff>38100</xdr:colOff>
      <xdr:row>105</xdr:row>
      <xdr:rowOff>168910</xdr:rowOff>
    </xdr:to>
    <xdr:sp macro="" textlink="">
      <xdr:nvSpPr>
        <xdr:cNvPr id="849" name="楕円 848">
          <a:extLst>
            <a:ext uri="{FF2B5EF4-FFF2-40B4-BE49-F238E27FC236}">
              <a16:creationId xmlns:a16="http://schemas.microsoft.com/office/drawing/2014/main" id="{00000000-0008-0000-1000-000051030000}"/>
            </a:ext>
          </a:extLst>
        </xdr:cNvPr>
        <xdr:cNvSpPr/>
      </xdr:nvSpPr>
      <xdr:spPr>
        <a:xfrm>
          <a:off x="21272500" y="180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109220</xdr:rowOff>
    </xdr:from>
    <xdr:to>
      <xdr:col>116</xdr:col>
      <xdr:colOff>63500</xdr:colOff>
      <xdr:row>105</xdr:row>
      <xdr:rowOff>118110</xdr:rowOff>
    </xdr:to>
    <xdr:cxnSp macro="">
      <xdr:nvCxnSpPr>
        <xdr:cNvPr id="850" name="直線コネクタ 849">
          <a:extLst>
            <a:ext uri="{FF2B5EF4-FFF2-40B4-BE49-F238E27FC236}">
              <a16:creationId xmlns:a16="http://schemas.microsoft.com/office/drawing/2014/main" id="{00000000-0008-0000-1000-000052030000}"/>
            </a:ext>
          </a:extLst>
        </xdr:cNvPr>
        <xdr:cNvCxnSpPr/>
      </xdr:nvCxnSpPr>
      <xdr:spPr>
        <a:xfrm flipV="1">
          <a:off x="21323300" y="181114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851" name="楕円 850">
          <a:extLst>
            <a:ext uri="{FF2B5EF4-FFF2-40B4-BE49-F238E27FC236}">
              <a16:creationId xmlns:a16="http://schemas.microsoft.com/office/drawing/2014/main" id="{00000000-0008-0000-1000-000053030000}"/>
            </a:ext>
          </a:extLst>
        </xdr:cNvPr>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118110</xdr:rowOff>
    </xdr:from>
    <xdr:to>
      <xdr:col>111</xdr:col>
      <xdr:colOff>177800</xdr:colOff>
      <xdr:row>105</xdr:row>
      <xdr:rowOff>125730</xdr:rowOff>
    </xdr:to>
    <xdr:cxnSp macro="">
      <xdr:nvCxnSpPr>
        <xdr:cNvPr id="852" name="直線コネクタ 851">
          <a:extLst>
            <a:ext uri="{FF2B5EF4-FFF2-40B4-BE49-F238E27FC236}">
              <a16:creationId xmlns:a16="http://schemas.microsoft.com/office/drawing/2014/main" id="{00000000-0008-0000-1000-000054030000}"/>
            </a:ext>
          </a:extLst>
        </xdr:cNvPr>
        <xdr:cNvCxnSpPr/>
      </xdr:nvCxnSpPr>
      <xdr:spPr>
        <a:xfrm flipV="1">
          <a:off x="20434300" y="18120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53" name="楕円 852">
          <a:extLst>
            <a:ext uri="{FF2B5EF4-FFF2-40B4-BE49-F238E27FC236}">
              <a16:creationId xmlns:a16="http://schemas.microsoft.com/office/drawing/2014/main" id="{00000000-0008-0000-1000-000055030000}"/>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133350</xdr:rowOff>
    </xdr:to>
    <xdr:cxnSp macro="">
      <xdr:nvCxnSpPr>
        <xdr:cNvPr id="854" name="直線コネクタ 853">
          <a:extLst>
            <a:ext uri="{FF2B5EF4-FFF2-40B4-BE49-F238E27FC236}">
              <a16:creationId xmlns:a16="http://schemas.microsoft.com/office/drawing/2014/main" id="{00000000-0008-0000-1000-000056030000}"/>
            </a:ext>
          </a:extLst>
        </xdr:cNvPr>
        <xdr:cNvCxnSpPr/>
      </xdr:nvCxnSpPr>
      <xdr:spPr>
        <a:xfrm flipV="1">
          <a:off x="19545300" y="18127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92075</xdr:rowOff>
    </xdr:from>
    <xdr:to>
      <xdr:col>98</xdr:col>
      <xdr:colOff>38100</xdr:colOff>
      <xdr:row>106</xdr:row>
      <xdr:rowOff>22225</xdr:rowOff>
    </xdr:to>
    <xdr:sp macro="" textlink="">
      <xdr:nvSpPr>
        <xdr:cNvPr id="855" name="楕円 854">
          <a:extLst>
            <a:ext uri="{FF2B5EF4-FFF2-40B4-BE49-F238E27FC236}">
              <a16:creationId xmlns:a16="http://schemas.microsoft.com/office/drawing/2014/main" id="{00000000-0008-0000-1000-000057030000}"/>
            </a:ext>
          </a:extLst>
        </xdr:cNvPr>
        <xdr:cNvSpPr/>
      </xdr:nvSpPr>
      <xdr:spPr>
        <a:xfrm>
          <a:off x="18605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143510</xdr:rowOff>
    </xdr:to>
    <xdr:cxnSp macro="">
      <xdr:nvCxnSpPr>
        <xdr:cNvPr id="856" name="直線コネクタ 855">
          <a:extLst>
            <a:ext uri="{FF2B5EF4-FFF2-40B4-BE49-F238E27FC236}">
              <a16:creationId xmlns:a16="http://schemas.microsoft.com/office/drawing/2014/main" id="{00000000-0008-0000-1000-000058030000}"/>
            </a:ext>
          </a:extLst>
        </xdr:cNvPr>
        <xdr:cNvCxnSpPr/>
      </xdr:nvCxnSpPr>
      <xdr:spPr>
        <a:xfrm flipV="1">
          <a:off x="18656300" y="181356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857" name="n_1aveValue【庁舎】&#10;一人当たり面積">
          <a:extLst>
            <a:ext uri="{FF2B5EF4-FFF2-40B4-BE49-F238E27FC236}">
              <a16:creationId xmlns:a16="http://schemas.microsoft.com/office/drawing/2014/main" id="{00000000-0008-0000-1000-000059030000}"/>
            </a:ext>
          </a:extLst>
        </xdr:cNvPr>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17780</xdr:rowOff>
    </xdr:from>
    <xdr:ext cx="469265" cy="258445"/>
    <xdr:sp macro="" textlink="">
      <xdr:nvSpPr>
        <xdr:cNvPr id="858" name="n_2aveValue【庁舎】&#10;一人当たり面積">
          <a:extLst>
            <a:ext uri="{FF2B5EF4-FFF2-40B4-BE49-F238E27FC236}">
              <a16:creationId xmlns:a16="http://schemas.microsoft.com/office/drawing/2014/main" id="{00000000-0008-0000-1000-00005A030000}"/>
            </a:ext>
          </a:extLst>
        </xdr:cNvPr>
        <xdr:cNvSpPr txBox="1"/>
      </xdr:nvSpPr>
      <xdr:spPr>
        <a:xfrm>
          <a:off x="20199350" y="18191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22860</xdr:rowOff>
    </xdr:from>
    <xdr:ext cx="469265" cy="259080"/>
    <xdr:sp macro="" textlink="">
      <xdr:nvSpPr>
        <xdr:cNvPr id="859" name="n_3aveValue【庁舎】&#10;一人当たり面積">
          <a:extLst>
            <a:ext uri="{FF2B5EF4-FFF2-40B4-BE49-F238E27FC236}">
              <a16:creationId xmlns:a16="http://schemas.microsoft.com/office/drawing/2014/main" id="{00000000-0008-0000-1000-00005B030000}"/>
            </a:ext>
          </a:extLst>
        </xdr:cNvPr>
        <xdr:cNvSpPr txBox="1"/>
      </xdr:nvSpPr>
      <xdr:spPr>
        <a:xfrm>
          <a:off x="19310350" y="18196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36830</xdr:rowOff>
    </xdr:from>
    <xdr:ext cx="469265" cy="259080"/>
    <xdr:sp macro="" textlink="">
      <xdr:nvSpPr>
        <xdr:cNvPr id="860" name="n_4aveValue【庁舎】&#10;一人当たり面積">
          <a:extLst>
            <a:ext uri="{FF2B5EF4-FFF2-40B4-BE49-F238E27FC236}">
              <a16:creationId xmlns:a16="http://schemas.microsoft.com/office/drawing/2014/main" id="{00000000-0008-0000-1000-00005C030000}"/>
            </a:ext>
          </a:extLst>
        </xdr:cNvPr>
        <xdr:cNvSpPr txBox="1"/>
      </xdr:nvSpPr>
      <xdr:spPr>
        <a:xfrm>
          <a:off x="18421350" y="17867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160020</xdr:rowOff>
    </xdr:from>
    <xdr:ext cx="469900" cy="259080"/>
    <xdr:sp macro="" textlink="">
      <xdr:nvSpPr>
        <xdr:cNvPr id="861" name="n_1mainValue【庁舎】&#10;一人当たり面積">
          <a:extLst>
            <a:ext uri="{FF2B5EF4-FFF2-40B4-BE49-F238E27FC236}">
              <a16:creationId xmlns:a16="http://schemas.microsoft.com/office/drawing/2014/main" id="{00000000-0008-0000-1000-00005D030000}"/>
            </a:ext>
          </a:extLst>
        </xdr:cNvPr>
        <xdr:cNvSpPr txBox="1"/>
      </xdr:nvSpPr>
      <xdr:spPr>
        <a:xfrm>
          <a:off x="21075650" y="181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21590</xdr:rowOff>
    </xdr:from>
    <xdr:ext cx="469265" cy="259080"/>
    <xdr:sp macro="" textlink="">
      <xdr:nvSpPr>
        <xdr:cNvPr id="862" name="n_2mainValue【庁舎】&#10;一人当たり面積">
          <a:extLst>
            <a:ext uri="{FF2B5EF4-FFF2-40B4-BE49-F238E27FC236}">
              <a16:creationId xmlns:a16="http://schemas.microsoft.com/office/drawing/2014/main" id="{00000000-0008-0000-1000-00005E030000}"/>
            </a:ext>
          </a:extLst>
        </xdr:cNvPr>
        <xdr:cNvSpPr txBox="1"/>
      </xdr:nvSpPr>
      <xdr:spPr>
        <a:xfrm>
          <a:off x="20199350" y="17852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29210</xdr:rowOff>
    </xdr:from>
    <xdr:ext cx="469265" cy="258445"/>
    <xdr:sp macro="" textlink="">
      <xdr:nvSpPr>
        <xdr:cNvPr id="863" name="n_3mainValue【庁舎】&#10;一人当たり面積">
          <a:extLst>
            <a:ext uri="{FF2B5EF4-FFF2-40B4-BE49-F238E27FC236}">
              <a16:creationId xmlns:a16="http://schemas.microsoft.com/office/drawing/2014/main" id="{00000000-0008-0000-1000-00005F030000}"/>
            </a:ext>
          </a:extLst>
        </xdr:cNvPr>
        <xdr:cNvSpPr txBox="1"/>
      </xdr:nvSpPr>
      <xdr:spPr>
        <a:xfrm>
          <a:off x="19310350" y="1786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13335</xdr:rowOff>
    </xdr:from>
    <xdr:ext cx="469265" cy="259080"/>
    <xdr:sp macro="" textlink="">
      <xdr:nvSpPr>
        <xdr:cNvPr id="864" name="n_4mainValue【庁舎】&#10;一人当たり面積">
          <a:extLst>
            <a:ext uri="{FF2B5EF4-FFF2-40B4-BE49-F238E27FC236}">
              <a16:creationId xmlns:a16="http://schemas.microsoft.com/office/drawing/2014/main" id="{00000000-0008-0000-1000-000060030000}"/>
            </a:ext>
          </a:extLst>
        </xdr:cNvPr>
        <xdr:cNvSpPr txBox="1"/>
      </xdr:nvSpPr>
      <xdr:spPr>
        <a:xfrm>
          <a:off x="18421350" y="18187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10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1000-000062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1000-000063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類似団体と比較して有形固定資産減価償却率が高くなっている施設は【図書館】【市民会館】【庁舎】であり、特に低くなっている施設は【体育館・プール】と【福祉施設】である。</a:t>
          </a:r>
        </a:p>
        <a:p>
          <a:r>
            <a:rPr lang="ja-JP" altLang="en-US">
              <a:latin typeface="ＭＳ Ｐゴシック"/>
              <a:ea typeface="ＭＳ Ｐゴシック"/>
            </a:rPr>
            <a:t>　【庁舎】については、建築から約１７年経過しているため、有形固定資産減価償却率が類似団体平均と比較して高くなっていると考えられる。今後も維持管理に係る経費の増加に留意しつつ、引き続き適切な維持管理に努めていく。</a:t>
          </a:r>
        </a:p>
        <a:p>
          <a:r>
            <a:rPr lang="ja-JP" altLang="en-US">
              <a:latin typeface="ＭＳ Ｐゴシック"/>
              <a:ea typeface="ＭＳ Ｐゴシック"/>
            </a:rPr>
            <a:t>　【体育館・プール】については、当市においてはプールのみの所有であるであるため、類似団体と比較して有形固定資産減価償却率が大きく下回っていると考えられる。これまでは電気設備や給湯設備等の設備系統の改修を行ってきたが、老朽化に伴って、いずれは施設本体の大規模改修が必要になってくると考えられるため、維持管理に</a:t>
          </a:r>
        </a:p>
        <a:p>
          <a:r>
            <a:rPr lang="ja-JP" altLang="en-US">
              <a:latin typeface="ＭＳ Ｐゴシック"/>
              <a:ea typeface="ＭＳ Ｐゴシック"/>
            </a:rPr>
            <a:t>係る経費の増加に留意しつつ、引き続き適切な維持管理に努めていく。</a:t>
          </a:r>
        </a:p>
        <a:p>
          <a:r>
            <a:rPr lang="ja-JP" altLang="en-US">
              <a:latin typeface="ＭＳ Ｐゴシック"/>
              <a:ea typeface="ＭＳ Ｐゴシック"/>
            </a:rPr>
            <a:t>　【保健センター・保健所】については、平成２９年度に「総合福祉センターふじみ」が新規に開設され、保健センターとしての機能も当施設に集約されたため、有形固定資産減価償却率及び一人当たり面積の数値は0となっている。</a:t>
          </a:r>
        </a:p>
        <a:p>
          <a:r>
            <a:rPr lang="ja-JP" altLang="en-US">
              <a:latin typeface="ＭＳ Ｐゴシック"/>
              <a:ea typeface="ＭＳ Ｐゴシック"/>
            </a:rPr>
            <a:t>　【福祉施設】については、平成２９年度に「総合福祉センターふじみ」が開設されたことに伴い、有形固定資産減価償却率は類似団体と比較し大きく下回っており、一方一人当たり面積は高い状況と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2" t="s">
        <v>138</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3.4" x14ac:dyDescent="0.2">
      <c r="B2" s="3" t="s">
        <v>139</v>
      </c>
      <c r="C2" s="3"/>
      <c r="D2" s="10"/>
    </row>
    <row r="3" spans="1:119" ht="18.75" customHeight="1" x14ac:dyDescent="0.2">
      <c r="A3" s="2"/>
      <c r="B3" s="486" t="s">
        <v>141</v>
      </c>
      <c r="C3" s="487"/>
      <c r="D3" s="487"/>
      <c r="E3" s="488"/>
      <c r="F3" s="488"/>
      <c r="G3" s="488"/>
      <c r="H3" s="488"/>
      <c r="I3" s="488"/>
      <c r="J3" s="488"/>
      <c r="K3" s="488"/>
      <c r="L3" s="488" t="s">
        <v>144</v>
      </c>
      <c r="M3" s="488"/>
      <c r="N3" s="488"/>
      <c r="O3" s="488"/>
      <c r="P3" s="488"/>
      <c r="Q3" s="488"/>
      <c r="R3" s="495"/>
      <c r="S3" s="495"/>
      <c r="T3" s="495"/>
      <c r="U3" s="495"/>
      <c r="V3" s="496"/>
      <c r="W3" s="346" t="s">
        <v>147</v>
      </c>
      <c r="X3" s="347"/>
      <c r="Y3" s="347"/>
      <c r="Z3" s="347"/>
      <c r="AA3" s="347"/>
      <c r="AB3" s="487"/>
      <c r="AC3" s="495" t="s">
        <v>148</v>
      </c>
      <c r="AD3" s="347"/>
      <c r="AE3" s="347"/>
      <c r="AF3" s="347"/>
      <c r="AG3" s="347"/>
      <c r="AH3" s="347"/>
      <c r="AI3" s="347"/>
      <c r="AJ3" s="347"/>
      <c r="AK3" s="347"/>
      <c r="AL3" s="348"/>
      <c r="AM3" s="346" t="s">
        <v>149</v>
      </c>
      <c r="AN3" s="347"/>
      <c r="AO3" s="347"/>
      <c r="AP3" s="347"/>
      <c r="AQ3" s="347"/>
      <c r="AR3" s="347"/>
      <c r="AS3" s="347"/>
      <c r="AT3" s="347"/>
      <c r="AU3" s="347"/>
      <c r="AV3" s="347"/>
      <c r="AW3" s="347"/>
      <c r="AX3" s="348"/>
      <c r="AY3" s="343" t="s">
        <v>7</v>
      </c>
      <c r="AZ3" s="344"/>
      <c r="BA3" s="344"/>
      <c r="BB3" s="344"/>
      <c r="BC3" s="344"/>
      <c r="BD3" s="344"/>
      <c r="BE3" s="344"/>
      <c r="BF3" s="344"/>
      <c r="BG3" s="344"/>
      <c r="BH3" s="344"/>
      <c r="BI3" s="344"/>
      <c r="BJ3" s="344"/>
      <c r="BK3" s="344"/>
      <c r="BL3" s="344"/>
      <c r="BM3" s="345"/>
      <c r="BN3" s="346" t="s">
        <v>153</v>
      </c>
      <c r="BO3" s="347"/>
      <c r="BP3" s="347"/>
      <c r="BQ3" s="347"/>
      <c r="BR3" s="347"/>
      <c r="BS3" s="347"/>
      <c r="BT3" s="347"/>
      <c r="BU3" s="348"/>
      <c r="BV3" s="346" t="s">
        <v>154</v>
      </c>
      <c r="BW3" s="347"/>
      <c r="BX3" s="347"/>
      <c r="BY3" s="347"/>
      <c r="BZ3" s="347"/>
      <c r="CA3" s="347"/>
      <c r="CB3" s="347"/>
      <c r="CC3" s="348"/>
      <c r="CD3" s="343" t="s">
        <v>7</v>
      </c>
      <c r="CE3" s="344"/>
      <c r="CF3" s="344"/>
      <c r="CG3" s="344"/>
      <c r="CH3" s="344"/>
      <c r="CI3" s="344"/>
      <c r="CJ3" s="344"/>
      <c r="CK3" s="344"/>
      <c r="CL3" s="344"/>
      <c r="CM3" s="344"/>
      <c r="CN3" s="344"/>
      <c r="CO3" s="344"/>
      <c r="CP3" s="344"/>
      <c r="CQ3" s="344"/>
      <c r="CR3" s="344"/>
      <c r="CS3" s="345"/>
      <c r="CT3" s="346" t="s">
        <v>157</v>
      </c>
      <c r="CU3" s="347"/>
      <c r="CV3" s="347"/>
      <c r="CW3" s="347"/>
      <c r="CX3" s="347"/>
      <c r="CY3" s="347"/>
      <c r="CZ3" s="347"/>
      <c r="DA3" s="348"/>
      <c r="DB3" s="346" t="s">
        <v>133</v>
      </c>
      <c r="DC3" s="347"/>
      <c r="DD3" s="347"/>
      <c r="DE3" s="347"/>
      <c r="DF3" s="347"/>
      <c r="DG3" s="347"/>
      <c r="DH3" s="347"/>
      <c r="DI3" s="348"/>
    </row>
    <row r="4" spans="1:119" ht="18.75" customHeight="1" x14ac:dyDescent="0.2">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158</v>
      </c>
      <c r="AZ4" s="350"/>
      <c r="BA4" s="350"/>
      <c r="BB4" s="350"/>
      <c r="BC4" s="350"/>
      <c r="BD4" s="350"/>
      <c r="BE4" s="350"/>
      <c r="BF4" s="350"/>
      <c r="BG4" s="350"/>
      <c r="BH4" s="350"/>
      <c r="BI4" s="350"/>
      <c r="BJ4" s="350"/>
      <c r="BK4" s="350"/>
      <c r="BL4" s="350"/>
      <c r="BM4" s="351"/>
      <c r="BN4" s="352">
        <v>13108376</v>
      </c>
      <c r="BO4" s="353"/>
      <c r="BP4" s="353"/>
      <c r="BQ4" s="353"/>
      <c r="BR4" s="353"/>
      <c r="BS4" s="353"/>
      <c r="BT4" s="353"/>
      <c r="BU4" s="354"/>
      <c r="BV4" s="352">
        <v>12711072</v>
      </c>
      <c r="BW4" s="353"/>
      <c r="BX4" s="353"/>
      <c r="BY4" s="353"/>
      <c r="BZ4" s="353"/>
      <c r="CA4" s="353"/>
      <c r="CB4" s="353"/>
      <c r="CC4" s="354"/>
      <c r="CD4" s="355" t="s">
        <v>156</v>
      </c>
      <c r="CE4" s="356"/>
      <c r="CF4" s="356"/>
      <c r="CG4" s="356"/>
      <c r="CH4" s="356"/>
      <c r="CI4" s="356"/>
      <c r="CJ4" s="356"/>
      <c r="CK4" s="356"/>
      <c r="CL4" s="356"/>
      <c r="CM4" s="356"/>
      <c r="CN4" s="356"/>
      <c r="CO4" s="356"/>
      <c r="CP4" s="356"/>
      <c r="CQ4" s="356"/>
      <c r="CR4" s="356"/>
      <c r="CS4" s="357"/>
      <c r="CT4" s="358">
        <v>7.3</v>
      </c>
      <c r="CU4" s="359"/>
      <c r="CV4" s="359"/>
      <c r="CW4" s="359"/>
      <c r="CX4" s="359"/>
      <c r="CY4" s="359"/>
      <c r="CZ4" s="359"/>
      <c r="DA4" s="360"/>
      <c r="DB4" s="358">
        <v>8.1999999999999993</v>
      </c>
      <c r="DC4" s="359"/>
      <c r="DD4" s="359"/>
      <c r="DE4" s="359"/>
      <c r="DF4" s="359"/>
      <c r="DG4" s="359"/>
      <c r="DH4" s="359"/>
      <c r="DI4" s="360"/>
    </row>
    <row r="5" spans="1:119" ht="18.75" customHeight="1" x14ac:dyDescent="0.2">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159</v>
      </c>
      <c r="AN5" s="362"/>
      <c r="AO5" s="362"/>
      <c r="AP5" s="362"/>
      <c r="AQ5" s="362"/>
      <c r="AR5" s="362"/>
      <c r="AS5" s="362"/>
      <c r="AT5" s="363"/>
      <c r="AU5" s="364" t="s">
        <v>74</v>
      </c>
      <c r="AV5" s="365"/>
      <c r="AW5" s="365"/>
      <c r="AX5" s="365"/>
      <c r="AY5" s="366" t="s">
        <v>150</v>
      </c>
      <c r="AZ5" s="367"/>
      <c r="BA5" s="367"/>
      <c r="BB5" s="367"/>
      <c r="BC5" s="367"/>
      <c r="BD5" s="367"/>
      <c r="BE5" s="367"/>
      <c r="BF5" s="367"/>
      <c r="BG5" s="367"/>
      <c r="BH5" s="367"/>
      <c r="BI5" s="367"/>
      <c r="BJ5" s="367"/>
      <c r="BK5" s="367"/>
      <c r="BL5" s="367"/>
      <c r="BM5" s="368"/>
      <c r="BN5" s="369">
        <v>12397370</v>
      </c>
      <c r="BO5" s="370"/>
      <c r="BP5" s="370"/>
      <c r="BQ5" s="370"/>
      <c r="BR5" s="370"/>
      <c r="BS5" s="370"/>
      <c r="BT5" s="370"/>
      <c r="BU5" s="371"/>
      <c r="BV5" s="369">
        <v>11933585</v>
      </c>
      <c r="BW5" s="370"/>
      <c r="BX5" s="370"/>
      <c r="BY5" s="370"/>
      <c r="BZ5" s="370"/>
      <c r="CA5" s="370"/>
      <c r="CB5" s="370"/>
      <c r="CC5" s="371"/>
      <c r="CD5" s="372" t="s">
        <v>161</v>
      </c>
      <c r="CE5" s="373"/>
      <c r="CF5" s="373"/>
      <c r="CG5" s="373"/>
      <c r="CH5" s="373"/>
      <c r="CI5" s="373"/>
      <c r="CJ5" s="373"/>
      <c r="CK5" s="373"/>
      <c r="CL5" s="373"/>
      <c r="CM5" s="373"/>
      <c r="CN5" s="373"/>
      <c r="CO5" s="373"/>
      <c r="CP5" s="373"/>
      <c r="CQ5" s="373"/>
      <c r="CR5" s="373"/>
      <c r="CS5" s="374"/>
      <c r="CT5" s="375">
        <v>87</v>
      </c>
      <c r="CU5" s="376"/>
      <c r="CV5" s="376"/>
      <c r="CW5" s="376"/>
      <c r="CX5" s="376"/>
      <c r="CY5" s="376"/>
      <c r="CZ5" s="376"/>
      <c r="DA5" s="377"/>
      <c r="DB5" s="375">
        <v>83.3</v>
      </c>
      <c r="DC5" s="376"/>
      <c r="DD5" s="376"/>
      <c r="DE5" s="376"/>
      <c r="DF5" s="376"/>
      <c r="DG5" s="376"/>
      <c r="DH5" s="376"/>
      <c r="DI5" s="377"/>
    </row>
    <row r="6" spans="1:119" ht="18.75" customHeight="1" x14ac:dyDescent="0.2">
      <c r="A6" s="2"/>
      <c r="B6" s="506" t="s">
        <v>162</v>
      </c>
      <c r="C6" s="507"/>
      <c r="D6" s="507"/>
      <c r="E6" s="508"/>
      <c r="F6" s="508"/>
      <c r="G6" s="508"/>
      <c r="H6" s="508"/>
      <c r="I6" s="508"/>
      <c r="J6" s="508"/>
      <c r="K6" s="508"/>
      <c r="L6" s="508" t="s">
        <v>165</v>
      </c>
      <c r="M6" s="508"/>
      <c r="N6" s="508"/>
      <c r="O6" s="508"/>
      <c r="P6" s="508"/>
      <c r="Q6" s="508"/>
      <c r="R6" s="512"/>
      <c r="S6" s="512"/>
      <c r="T6" s="512"/>
      <c r="U6" s="512"/>
      <c r="V6" s="513"/>
      <c r="W6" s="516" t="s">
        <v>168</v>
      </c>
      <c r="X6" s="517"/>
      <c r="Y6" s="517"/>
      <c r="Z6" s="517"/>
      <c r="AA6" s="517"/>
      <c r="AB6" s="507"/>
      <c r="AC6" s="520" t="s">
        <v>169</v>
      </c>
      <c r="AD6" s="521"/>
      <c r="AE6" s="521"/>
      <c r="AF6" s="521"/>
      <c r="AG6" s="521"/>
      <c r="AH6" s="521"/>
      <c r="AI6" s="521"/>
      <c r="AJ6" s="521"/>
      <c r="AK6" s="521"/>
      <c r="AL6" s="522"/>
      <c r="AM6" s="361" t="s">
        <v>78</v>
      </c>
      <c r="AN6" s="362"/>
      <c r="AO6" s="362"/>
      <c r="AP6" s="362"/>
      <c r="AQ6" s="362"/>
      <c r="AR6" s="362"/>
      <c r="AS6" s="362"/>
      <c r="AT6" s="363"/>
      <c r="AU6" s="364" t="s">
        <v>74</v>
      </c>
      <c r="AV6" s="365"/>
      <c r="AW6" s="365"/>
      <c r="AX6" s="365"/>
      <c r="AY6" s="366" t="s">
        <v>173</v>
      </c>
      <c r="AZ6" s="367"/>
      <c r="BA6" s="367"/>
      <c r="BB6" s="367"/>
      <c r="BC6" s="367"/>
      <c r="BD6" s="367"/>
      <c r="BE6" s="367"/>
      <c r="BF6" s="367"/>
      <c r="BG6" s="367"/>
      <c r="BH6" s="367"/>
      <c r="BI6" s="367"/>
      <c r="BJ6" s="367"/>
      <c r="BK6" s="367"/>
      <c r="BL6" s="367"/>
      <c r="BM6" s="368"/>
      <c r="BN6" s="369">
        <v>711006</v>
      </c>
      <c r="BO6" s="370"/>
      <c r="BP6" s="370"/>
      <c r="BQ6" s="370"/>
      <c r="BR6" s="370"/>
      <c r="BS6" s="370"/>
      <c r="BT6" s="370"/>
      <c r="BU6" s="371"/>
      <c r="BV6" s="369">
        <v>777487</v>
      </c>
      <c r="BW6" s="370"/>
      <c r="BX6" s="370"/>
      <c r="BY6" s="370"/>
      <c r="BZ6" s="370"/>
      <c r="CA6" s="370"/>
      <c r="CB6" s="370"/>
      <c r="CC6" s="371"/>
      <c r="CD6" s="372" t="s">
        <v>174</v>
      </c>
      <c r="CE6" s="373"/>
      <c r="CF6" s="373"/>
      <c r="CG6" s="373"/>
      <c r="CH6" s="373"/>
      <c r="CI6" s="373"/>
      <c r="CJ6" s="373"/>
      <c r="CK6" s="373"/>
      <c r="CL6" s="373"/>
      <c r="CM6" s="373"/>
      <c r="CN6" s="373"/>
      <c r="CO6" s="373"/>
      <c r="CP6" s="373"/>
      <c r="CQ6" s="373"/>
      <c r="CR6" s="373"/>
      <c r="CS6" s="374"/>
      <c r="CT6" s="378">
        <v>88.4</v>
      </c>
      <c r="CU6" s="379"/>
      <c r="CV6" s="379"/>
      <c r="CW6" s="379"/>
      <c r="CX6" s="379"/>
      <c r="CY6" s="379"/>
      <c r="CZ6" s="379"/>
      <c r="DA6" s="380"/>
      <c r="DB6" s="378">
        <v>87.9</v>
      </c>
      <c r="DC6" s="379"/>
      <c r="DD6" s="379"/>
      <c r="DE6" s="379"/>
      <c r="DF6" s="379"/>
      <c r="DG6" s="379"/>
      <c r="DH6" s="379"/>
      <c r="DI6" s="380"/>
    </row>
    <row r="7" spans="1:119" ht="18.75" customHeight="1" x14ac:dyDescent="0.2">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175</v>
      </c>
      <c r="AN7" s="362"/>
      <c r="AO7" s="362"/>
      <c r="AP7" s="362"/>
      <c r="AQ7" s="362"/>
      <c r="AR7" s="362"/>
      <c r="AS7" s="362"/>
      <c r="AT7" s="363"/>
      <c r="AU7" s="364" t="s">
        <v>74</v>
      </c>
      <c r="AV7" s="365"/>
      <c r="AW7" s="365"/>
      <c r="AX7" s="365"/>
      <c r="AY7" s="366" t="s">
        <v>177</v>
      </c>
      <c r="AZ7" s="367"/>
      <c r="BA7" s="367"/>
      <c r="BB7" s="367"/>
      <c r="BC7" s="367"/>
      <c r="BD7" s="367"/>
      <c r="BE7" s="367"/>
      <c r="BF7" s="367"/>
      <c r="BG7" s="367"/>
      <c r="BH7" s="367"/>
      <c r="BI7" s="367"/>
      <c r="BJ7" s="367"/>
      <c r="BK7" s="367"/>
      <c r="BL7" s="367"/>
      <c r="BM7" s="368"/>
      <c r="BN7" s="369">
        <v>161701</v>
      </c>
      <c r="BO7" s="370"/>
      <c r="BP7" s="370"/>
      <c r="BQ7" s="370"/>
      <c r="BR7" s="370"/>
      <c r="BS7" s="370"/>
      <c r="BT7" s="370"/>
      <c r="BU7" s="371"/>
      <c r="BV7" s="369">
        <v>139494</v>
      </c>
      <c r="BW7" s="370"/>
      <c r="BX7" s="370"/>
      <c r="BY7" s="370"/>
      <c r="BZ7" s="370"/>
      <c r="CA7" s="370"/>
      <c r="CB7" s="370"/>
      <c r="CC7" s="371"/>
      <c r="CD7" s="372" t="s">
        <v>178</v>
      </c>
      <c r="CE7" s="373"/>
      <c r="CF7" s="373"/>
      <c r="CG7" s="373"/>
      <c r="CH7" s="373"/>
      <c r="CI7" s="373"/>
      <c r="CJ7" s="373"/>
      <c r="CK7" s="373"/>
      <c r="CL7" s="373"/>
      <c r="CM7" s="373"/>
      <c r="CN7" s="373"/>
      <c r="CO7" s="373"/>
      <c r="CP7" s="373"/>
      <c r="CQ7" s="373"/>
      <c r="CR7" s="373"/>
      <c r="CS7" s="374"/>
      <c r="CT7" s="369">
        <v>7543664</v>
      </c>
      <c r="CU7" s="370"/>
      <c r="CV7" s="370"/>
      <c r="CW7" s="370"/>
      <c r="CX7" s="370"/>
      <c r="CY7" s="370"/>
      <c r="CZ7" s="370"/>
      <c r="DA7" s="371"/>
      <c r="DB7" s="369">
        <v>7746329</v>
      </c>
      <c r="DC7" s="370"/>
      <c r="DD7" s="370"/>
      <c r="DE7" s="370"/>
      <c r="DF7" s="370"/>
      <c r="DG7" s="370"/>
      <c r="DH7" s="370"/>
      <c r="DI7" s="371"/>
    </row>
    <row r="8" spans="1:119" ht="18.75" customHeight="1" x14ac:dyDescent="0.2">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179</v>
      </c>
      <c r="AN8" s="362"/>
      <c r="AO8" s="362"/>
      <c r="AP8" s="362"/>
      <c r="AQ8" s="362"/>
      <c r="AR8" s="362"/>
      <c r="AS8" s="362"/>
      <c r="AT8" s="363"/>
      <c r="AU8" s="364" t="s">
        <v>74</v>
      </c>
      <c r="AV8" s="365"/>
      <c r="AW8" s="365"/>
      <c r="AX8" s="365"/>
      <c r="AY8" s="366" t="s">
        <v>182</v>
      </c>
      <c r="AZ8" s="367"/>
      <c r="BA8" s="367"/>
      <c r="BB8" s="367"/>
      <c r="BC8" s="367"/>
      <c r="BD8" s="367"/>
      <c r="BE8" s="367"/>
      <c r="BF8" s="367"/>
      <c r="BG8" s="367"/>
      <c r="BH8" s="367"/>
      <c r="BI8" s="367"/>
      <c r="BJ8" s="367"/>
      <c r="BK8" s="367"/>
      <c r="BL8" s="367"/>
      <c r="BM8" s="368"/>
      <c r="BN8" s="369">
        <v>549305</v>
      </c>
      <c r="BO8" s="370"/>
      <c r="BP8" s="370"/>
      <c r="BQ8" s="370"/>
      <c r="BR8" s="370"/>
      <c r="BS8" s="370"/>
      <c r="BT8" s="370"/>
      <c r="BU8" s="371"/>
      <c r="BV8" s="369">
        <v>637993</v>
      </c>
      <c r="BW8" s="370"/>
      <c r="BX8" s="370"/>
      <c r="BY8" s="370"/>
      <c r="BZ8" s="370"/>
      <c r="CA8" s="370"/>
      <c r="CB8" s="370"/>
      <c r="CC8" s="371"/>
      <c r="CD8" s="372" t="s">
        <v>183</v>
      </c>
      <c r="CE8" s="373"/>
      <c r="CF8" s="373"/>
      <c r="CG8" s="373"/>
      <c r="CH8" s="373"/>
      <c r="CI8" s="373"/>
      <c r="CJ8" s="373"/>
      <c r="CK8" s="373"/>
      <c r="CL8" s="373"/>
      <c r="CM8" s="373"/>
      <c r="CN8" s="373"/>
      <c r="CO8" s="373"/>
      <c r="CP8" s="373"/>
      <c r="CQ8" s="373"/>
      <c r="CR8" s="373"/>
      <c r="CS8" s="374"/>
      <c r="CT8" s="381">
        <v>0.48</v>
      </c>
      <c r="CU8" s="382"/>
      <c r="CV8" s="382"/>
      <c r="CW8" s="382"/>
      <c r="CX8" s="382"/>
      <c r="CY8" s="382"/>
      <c r="CZ8" s="382"/>
      <c r="DA8" s="383"/>
      <c r="DB8" s="381">
        <v>0.49</v>
      </c>
      <c r="DC8" s="382"/>
      <c r="DD8" s="382"/>
      <c r="DE8" s="382"/>
      <c r="DF8" s="382"/>
      <c r="DG8" s="382"/>
      <c r="DH8" s="382"/>
      <c r="DI8" s="383"/>
    </row>
    <row r="9" spans="1:119" ht="18.75" customHeight="1" x14ac:dyDescent="0.2">
      <c r="A9" s="2"/>
      <c r="B9" s="343" t="s">
        <v>20</v>
      </c>
      <c r="C9" s="344"/>
      <c r="D9" s="344"/>
      <c r="E9" s="344"/>
      <c r="F9" s="344"/>
      <c r="G9" s="344"/>
      <c r="H9" s="344"/>
      <c r="I9" s="344"/>
      <c r="J9" s="344"/>
      <c r="K9" s="441"/>
      <c r="L9" s="384" t="s">
        <v>14</v>
      </c>
      <c r="M9" s="385"/>
      <c r="N9" s="385"/>
      <c r="O9" s="385"/>
      <c r="P9" s="385"/>
      <c r="Q9" s="386"/>
      <c r="R9" s="387">
        <v>22669</v>
      </c>
      <c r="S9" s="388"/>
      <c r="T9" s="388"/>
      <c r="U9" s="388"/>
      <c r="V9" s="389"/>
      <c r="W9" s="346" t="s">
        <v>185</v>
      </c>
      <c r="X9" s="347"/>
      <c r="Y9" s="347"/>
      <c r="Z9" s="347"/>
      <c r="AA9" s="347"/>
      <c r="AB9" s="347"/>
      <c r="AC9" s="347"/>
      <c r="AD9" s="347"/>
      <c r="AE9" s="347"/>
      <c r="AF9" s="347"/>
      <c r="AG9" s="347"/>
      <c r="AH9" s="347"/>
      <c r="AI9" s="347"/>
      <c r="AJ9" s="347"/>
      <c r="AK9" s="347"/>
      <c r="AL9" s="348"/>
      <c r="AM9" s="361" t="s">
        <v>186</v>
      </c>
      <c r="AN9" s="362"/>
      <c r="AO9" s="362"/>
      <c r="AP9" s="362"/>
      <c r="AQ9" s="362"/>
      <c r="AR9" s="362"/>
      <c r="AS9" s="362"/>
      <c r="AT9" s="363"/>
      <c r="AU9" s="364" t="s">
        <v>74</v>
      </c>
      <c r="AV9" s="365"/>
      <c r="AW9" s="365"/>
      <c r="AX9" s="365"/>
      <c r="AY9" s="366" t="s">
        <v>75</v>
      </c>
      <c r="AZ9" s="367"/>
      <c r="BA9" s="367"/>
      <c r="BB9" s="367"/>
      <c r="BC9" s="367"/>
      <c r="BD9" s="367"/>
      <c r="BE9" s="367"/>
      <c r="BF9" s="367"/>
      <c r="BG9" s="367"/>
      <c r="BH9" s="367"/>
      <c r="BI9" s="367"/>
      <c r="BJ9" s="367"/>
      <c r="BK9" s="367"/>
      <c r="BL9" s="367"/>
      <c r="BM9" s="368"/>
      <c r="BN9" s="369">
        <v>-88688</v>
      </c>
      <c r="BO9" s="370"/>
      <c r="BP9" s="370"/>
      <c r="BQ9" s="370"/>
      <c r="BR9" s="370"/>
      <c r="BS9" s="370"/>
      <c r="BT9" s="370"/>
      <c r="BU9" s="371"/>
      <c r="BV9" s="369">
        <v>165329</v>
      </c>
      <c r="BW9" s="370"/>
      <c r="BX9" s="370"/>
      <c r="BY9" s="370"/>
      <c r="BZ9" s="370"/>
      <c r="CA9" s="370"/>
      <c r="CB9" s="370"/>
      <c r="CC9" s="371"/>
      <c r="CD9" s="372" t="s">
        <v>72</v>
      </c>
      <c r="CE9" s="373"/>
      <c r="CF9" s="373"/>
      <c r="CG9" s="373"/>
      <c r="CH9" s="373"/>
      <c r="CI9" s="373"/>
      <c r="CJ9" s="373"/>
      <c r="CK9" s="373"/>
      <c r="CL9" s="373"/>
      <c r="CM9" s="373"/>
      <c r="CN9" s="373"/>
      <c r="CO9" s="373"/>
      <c r="CP9" s="373"/>
      <c r="CQ9" s="373"/>
      <c r="CR9" s="373"/>
      <c r="CS9" s="374"/>
      <c r="CT9" s="375">
        <v>15.3</v>
      </c>
      <c r="CU9" s="376"/>
      <c r="CV9" s="376"/>
      <c r="CW9" s="376"/>
      <c r="CX9" s="376"/>
      <c r="CY9" s="376"/>
      <c r="CZ9" s="376"/>
      <c r="DA9" s="377"/>
      <c r="DB9" s="375">
        <v>16.100000000000001</v>
      </c>
      <c r="DC9" s="376"/>
      <c r="DD9" s="376"/>
      <c r="DE9" s="376"/>
      <c r="DF9" s="376"/>
      <c r="DG9" s="376"/>
      <c r="DH9" s="376"/>
      <c r="DI9" s="377"/>
    </row>
    <row r="10" spans="1:119" ht="18.75" customHeight="1" x14ac:dyDescent="0.2">
      <c r="A10" s="2"/>
      <c r="B10" s="343"/>
      <c r="C10" s="344"/>
      <c r="D10" s="344"/>
      <c r="E10" s="344"/>
      <c r="F10" s="344"/>
      <c r="G10" s="344"/>
      <c r="H10" s="344"/>
      <c r="I10" s="344"/>
      <c r="J10" s="344"/>
      <c r="K10" s="441"/>
      <c r="L10" s="390" t="s">
        <v>189</v>
      </c>
      <c r="M10" s="362"/>
      <c r="N10" s="362"/>
      <c r="O10" s="362"/>
      <c r="P10" s="362"/>
      <c r="Q10" s="363"/>
      <c r="R10" s="391">
        <v>24805</v>
      </c>
      <c r="S10" s="392"/>
      <c r="T10" s="392"/>
      <c r="U10" s="392"/>
      <c r="V10" s="393"/>
      <c r="W10" s="501"/>
      <c r="X10" s="480"/>
      <c r="Y10" s="480"/>
      <c r="Z10" s="480"/>
      <c r="AA10" s="480"/>
      <c r="AB10" s="480"/>
      <c r="AC10" s="480"/>
      <c r="AD10" s="480"/>
      <c r="AE10" s="480"/>
      <c r="AF10" s="480"/>
      <c r="AG10" s="480"/>
      <c r="AH10" s="480"/>
      <c r="AI10" s="480"/>
      <c r="AJ10" s="480"/>
      <c r="AK10" s="480"/>
      <c r="AL10" s="504"/>
      <c r="AM10" s="361" t="s">
        <v>190</v>
      </c>
      <c r="AN10" s="362"/>
      <c r="AO10" s="362"/>
      <c r="AP10" s="362"/>
      <c r="AQ10" s="362"/>
      <c r="AR10" s="362"/>
      <c r="AS10" s="362"/>
      <c r="AT10" s="363"/>
      <c r="AU10" s="364" t="s">
        <v>193</v>
      </c>
      <c r="AV10" s="365"/>
      <c r="AW10" s="365"/>
      <c r="AX10" s="365"/>
      <c r="AY10" s="366" t="s">
        <v>194</v>
      </c>
      <c r="AZ10" s="367"/>
      <c r="BA10" s="367"/>
      <c r="BB10" s="367"/>
      <c r="BC10" s="367"/>
      <c r="BD10" s="367"/>
      <c r="BE10" s="367"/>
      <c r="BF10" s="367"/>
      <c r="BG10" s="367"/>
      <c r="BH10" s="367"/>
      <c r="BI10" s="367"/>
      <c r="BJ10" s="367"/>
      <c r="BK10" s="367"/>
      <c r="BL10" s="367"/>
      <c r="BM10" s="368"/>
      <c r="BN10" s="369">
        <v>820764</v>
      </c>
      <c r="BO10" s="370"/>
      <c r="BP10" s="370"/>
      <c r="BQ10" s="370"/>
      <c r="BR10" s="370"/>
      <c r="BS10" s="370"/>
      <c r="BT10" s="370"/>
      <c r="BU10" s="371"/>
      <c r="BV10" s="369">
        <v>877</v>
      </c>
      <c r="BW10" s="370"/>
      <c r="BX10" s="370"/>
      <c r="BY10" s="370"/>
      <c r="BZ10" s="370"/>
      <c r="CA10" s="370"/>
      <c r="CB10" s="370"/>
      <c r="CC10" s="371"/>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3"/>
      <c r="C11" s="344"/>
      <c r="D11" s="344"/>
      <c r="E11" s="344"/>
      <c r="F11" s="344"/>
      <c r="G11" s="344"/>
      <c r="H11" s="344"/>
      <c r="I11" s="344"/>
      <c r="J11" s="344"/>
      <c r="K11" s="441"/>
      <c r="L11" s="394" t="s">
        <v>199</v>
      </c>
      <c r="M11" s="395"/>
      <c r="N11" s="395"/>
      <c r="O11" s="395"/>
      <c r="P11" s="395"/>
      <c r="Q11" s="396"/>
      <c r="R11" s="397" t="s">
        <v>200</v>
      </c>
      <c r="S11" s="398"/>
      <c r="T11" s="398"/>
      <c r="U11" s="398"/>
      <c r="V11" s="399"/>
      <c r="W11" s="501"/>
      <c r="X11" s="480"/>
      <c r="Y11" s="480"/>
      <c r="Z11" s="480"/>
      <c r="AA11" s="480"/>
      <c r="AB11" s="480"/>
      <c r="AC11" s="480"/>
      <c r="AD11" s="480"/>
      <c r="AE11" s="480"/>
      <c r="AF11" s="480"/>
      <c r="AG11" s="480"/>
      <c r="AH11" s="480"/>
      <c r="AI11" s="480"/>
      <c r="AJ11" s="480"/>
      <c r="AK11" s="480"/>
      <c r="AL11" s="504"/>
      <c r="AM11" s="361" t="s">
        <v>201</v>
      </c>
      <c r="AN11" s="362"/>
      <c r="AO11" s="362"/>
      <c r="AP11" s="362"/>
      <c r="AQ11" s="362"/>
      <c r="AR11" s="362"/>
      <c r="AS11" s="362"/>
      <c r="AT11" s="363"/>
      <c r="AU11" s="364" t="s">
        <v>193</v>
      </c>
      <c r="AV11" s="365"/>
      <c r="AW11" s="365"/>
      <c r="AX11" s="365"/>
      <c r="AY11" s="366" t="s">
        <v>202</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205</v>
      </c>
      <c r="CE11" s="373"/>
      <c r="CF11" s="373"/>
      <c r="CG11" s="373"/>
      <c r="CH11" s="373"/>
      <c r="CI11" s="373"/>
      <c r="CJ11" s="373"/>
      <c r="CK11" s="373"/>
      <c r="CL11" s="373"/>
      <c r="CM11" s="373"/>
      <c r="CN11" s="373"/>
      <c r="CO11" s="373"/>
      <c r="CP11" s="373"/>
      <c r="CQ11" s="373"/>
      <c r="CR11" s="373"/>
      <c r="CS11" s="374"/>
      <c r="CT11" s="381" t="s">
        <v>206</v>
      </c>
      <c r="CU11" s="382"/>
      <c r="CV11" s="382"/>
      <c r="CW11" s="382"/>
      <c r="CX11" s="382"/>
      <c r="CY11" s="382"/>
      <c r="CZ11" s="382"/>
      <c r="DA11" s="383"/>
      <c r="DB11" s="381" t="s">
        <v>206</v>
      </c>
      <c r="DC11" s="382"/>
      <c r="DD11" s="382"/>
      <c r="DE11" s="382"/>
      <c r="DF11" s="382"/>
      <c r="DG11" s="382"/>
      <c r="DH11" s="382"/>
      <c r="DI11" s="383"/>
    </row>
    <row r="12" spans="1:119" ht="18.75" customHeight="1" x14ac:dyDescent="0.2">
      <c r="A12" s="2"/>
      <c r="B12" s="528" t="s">
        <v>208</v>
      </c>
      <c r="C12" s="529"/>
      <c r="D12" s="529"/>
      <c r="E12" s="529"/>
      <c r="F12" s="529"/>
      <c r="G12" s="529"/>
      <c r="H12" s="529"/>
      <c r="I12" s="529"/>
      <c r="J12" s="529"/>
      <c r="K12" s="530"/>
      <c r="L12" s="400" t="s">
        <v>209</v>
      </c>
      <c r="M12" s="401"/>
      <c r="N12" s="401"/>
      <c r="O12" s="401"/>
      <c r="P12" s="401"/>
      <c r="Q12" s="402"/>
      <c r="R12" s="403">
        <v>22019</v>
      </c>
      <c r="S12" s="404"/>
      <c r="T12" s="404"/>
      <c r="U12" s="404"/>
      <c r="V12" s="405"/>
      <c r="W12" s="406" t="s">
        <v>7</v>
      </c>
      <c r="X12" s="365"/>
      <c r="Y12" s="365"/>
      <c r="Z12" s="365"/>
      <c r="AA12" s="365"/>
      <c r="AB12" s="407"/>
      <c r="AC12" s="408" t="s">
        <v>110</v>
      </c>
      <c r="AD12" s="409"/>
      <c r="AE12" s="409"/>
      <c r="AF12" s="409"/>
      <c r="AG12" s="410"/>
      <c r="AH12" s="408" t="s">
        <v>211</v>
      </c>
      <c r="AI12" s="409"/>
      <c r="AJ12" s="409"/>
      <c r="AK12" s="409"/>
      <c r="AL12" s="411"/>
      <c r="AM12" s="361" t="s">
        <v>212</v>
      </c>
      <c r="AN12" s="362"/>
      <c r="AO12" s="362"/>
      <c r="AP12" s="362"/>
      <c r="AQ12" s="362"/>
      <c r="AR12" s="362"/>
      <c r="AS12" s="362"/>
      <c r="AT12" s="363"/>
      <c r="AU12" s="364" t="s">
        <v>74</v>
      </c>
      <c r="AV12" s="365"/>
      <c r="AW12" s="365"/>
      <c r="AX12" s="365"/>
      <c r="AY12" s="366" t="s">
        <v>215</v>
      </c>
      <c r="AZ12" s="367"/>
      <c r="BA12" s="367"/>
      <c r="BB12" s="367"/>
      <c r="BC12" s="367"/>
      <c r="BD12" s="367"/>
      <c r="BE12" s="367"/>
      <c r="BF12" s="367"/>
      <c r="BG12" s="367"/>
      <c r="BH12" s="367"/>
      <c r="BI12" s="367"/>
      <c r="BJ12" s="367"/>
      <c r="BK12" s="367"/>
      <c r="BL12" s="367"/>
      <c r="BM12" s="368"/>
      <c r="BN12" s="369">
        <v>14</v>
      </c>
      <c r="BO12" s="370"/>
      <c r="BP12" s="370"/>
      <c r="BQ12" s="370"/>
      <c r="BR12" s="370"/>
      <c r="BS12" s="370"/>
      <c r="BT12" s="370"/>
      <c r="BU12" s="371"/>
      <c r="BV12" s="369">
        <v>111410</v>
      </c>
      <c r="BW12" s="370"/>
      <c r="BX12" s="370"/>
      <c r="BY12" s="370"/>
      <c r="BZ12" s="370"/>
      <c r="CA12" s="370"/>
      <c r="CB12" s="370"/>
      <c r="CC12" s="371"/>
      <c r="CD12" s="372" t="s">
        <v>216</v>
      </c>
      <c r="CE12" s="373"/>
      <c r="CF12" s="373"/>
      <c r="CG12" s="373"/>
      <c r="CH12" s="373"/>
      <c r="CI12" s="373"/>
      <c r="CJ12" s="373"/>
      <c r="CK12" s="373"/>
      <c r="CL12" s="373"/>
      <c r="CM12" s="373"/>
      <c r="CN12" s="373"/>
      <c r="CO12" s="373"/>
      <c r="CP12" s="373"/>
      <c r="CQ12" s="373"/>
      <c r="CR12" s="373"/>
      <c r="CS12" s="374"/>
      <c r="CT12" s="381" t="s">
        <v>206</v>
      </c>
      <c r="CU12" s="382"/>
      <c r="CV12" s="382"/>
      <c r="CW12" s="382"/>
      <c r="CX12" s="382"/>
      <c r="CY12" s="382"/>
      <c r="CZ12" s="382"/>
      <c r="DA12" s="383"/>
      <c r="DB12" s="381" t="s">
        <v>206</v>
      </c>
      <c r="DC12" s="382"/>
      <c r="DD12" s="382"/>
      <c r="DE12" s="382"/>
      <c r="DF12" s="382"/>
      <c r="DG12" s="382"/>
      <c r="DH12" s="382"/>
      <c r="DI12" s="383"/>
    </row>
    <row r="13" spans="1:119" ht="18.75" customHeight="1" x14ac:dyDescent="0.2">
      <c r="A13" s="2"/>
      <c r="B13" s="531"/>
      <c r="C13" s="532"/>
      <c r="D13" s="532"/>
      <c r="E13" s="532"/>
      <c r="F13" s="532"/>
      <c r="G13" s="532"/>
      <c r="H13" s="532"/>
      <c r="I13" s="532"/>
      <c r="J13" s="532"/>
      <c r="K13" s="533"/>
      <c r="L13" s="14"/>
      <c r="M13" s="412" t="s">
        <v>218</v>
      </c>
      <c r="N13" s="413"/>
      <c r="O13" s="413"/>
      <c r="P13" s="413"/>
      <c r="Q13" s="414"/>
      <c r="R13" s="415">
        <v>21578</v>
      </c>
      <c r="S13" s="416"/>
      <c r="T13" s="416"/>
      <c r="U13" s="416"/>
      <c r="V13" s="417"/>
      <c r="W13" s="516" t="s">
        <v>219</v>
      </c>
      <c r="X13" s="517"/>
      <c r="Y13" s="517"/>
      <c r="Z13" s="517"/>
      <c r="AA13" s="517"/>
      <c r="AB13" s="507"/>
      <c r="AC13" s="391">
        <v>183</v>
      </c>
      <c r="AD13" s="392"/>
      <c r="AE13" s="392"/>
      <c r="AF13" s="392"/>
      <c r="AG13" s="418"/>
      <c r="AH13" s="391">
        <v>196</v>
      </c>
      <c r="AI13" s="392"/>
      <c r="AJ13" s="392"/>
      <c r="AK13" s="392"/>
      <c r="AL13" s="393"/>
      <c r="AM13" s="361" t="s">
        <v>221</v>
      </c>
      <c r="AN13" s="362"/>
      <c r="AO13" s="362"/>
      <c r="AP13" s="362"/>
      <c r="AQ13" s="362"/>
      <c r="AR13" s="362"/>
      <c r="AS13" s="362"/>
      <c r="AT13" s="363"/>
      <c r="AU13" s="364" t="s">
        <v>193</v>
      </c>
      <c r="AV13" s="365"/>
      <c r="AW13" s="365"/>
      <c r="AX13" s="365"/>
      <c r="AY13" s="366" t="s">
        <v>223</v>
      </c>
      <c r="AZ13" s="367"/>
      <c r="BA13" s="367"/>
      <c r="BB13" s="367"/>
      <c r="BC13" s="367"/>
      <c r="BD13" s="367"/>
      <c r="BE13" s="367"/>
      <c r="BF13" s="367"/>
      <c r="BG13" s="367"/>
      <c r="BH13" s="367"/>
      <c r="BI13" s="367"/>
      <c r="BJ13" s="367"/>
      <c r="BK13" s="367"/>
      <c r="BL13" s="367"/>
      <c r="BM13" s="368"/>
      <c r="BN13" s="369">
        <v>732062</v>
      </c>
      <c r="BO13" s="370"/>
      <c r="BP13" s="370"/>
      <c r="BQ13" s="370"/>
      <c r="BR13" s="370"/>
      <c r="BS13" s="370"/>
      <c r="BT13" s="370"/>
      <c r="BU13" s="371"/>
      <c r="BV13" s="369">
        <v>54796</v>
      </c>
      <c r="BW13" s="370"/>
      <c r="BX13" s="370"/>
      <c r="BY13" s="370"/>
      <c r="BZ13" s="370"/>
      <c r="CA13" s="370"/>
      <c r="CB13" s="370"/>
      <c r="CC13" s="371"/>
      <c r="CD13" s="372" t="s">
        <v>224</v>
      </c>
      <c r="CE13" s="373"/>
      <c r="CF13" s="373"/>
      <c r="CG13" s="373"/>
      <c r="CH13" s="373"/>
      <c r="CI13" s="373"/>
      <c r="CJ13" s="373"/>
      <c r="CK13" s="373"/>
      <c r="CL13" s="373"/>
      <c r="CM13" s="373"/>
      <c r="CN13" s="373"/>
      <c r="CO13" s="373"/>
      <c r="CP13" s="373"/>
      <c r="CQ13" s="373"/>
      <c r="CR13" s="373"/>
      <c r="CS13" s="374"/>
      <c r="CT13" s="375">
        <v>12.1</v>
      </c>
      <c r="CU13" s="376"/>
      <c r="CV13" s="376"/>
      <c r="CW13" s="376"/>
      <c r="CX13" s="376"/>
      <c r="CY13" s="376"/>
      <c r="CZ13" s="376"/>
      <c r="DA13" s="377"/>
      <c r="DB13" s="375">
        <v>11.2</v>
      </c>
      <c r="DC13" s="376"/>
      <c r="DD13" s="376"/>
      <c r="DE13" s="376"/>
      <c r="DF13" s="376"/>
      <c r="DG13" s="376"/>
      <c r="DH13" s="376"/>
      <c r="DI13" s="377"/>
    </row>
    <row r="14" spans="1:119" ht="18.75" customHeight="1" x14ac:dyDescent="0.2">
      <c r="A14" s="2"/>
      <c r="B14" s="531"/>
      <c r="C14" s="532"/>
      <c r="D14" s="532"/>
      <c r="E14" s="532"/>
      <c r="F14" s="532"/>
      <c r="G14" s="532"/>
      <c r="H14" s="532"/>
      <c r="I14" s="532"/>
      <c r="J14" s="532"/>
      <c r="K14" s="533"/>
      <c r="L14" s="419" t="s">
        <v>225</v>
      </c>
      <c r="M14" s="420"/>
      <c r="N14" s="420"/>
      <c r="O14" s="420"/>
      <c r="P14" s="420"/>
      <c r="Q14" s="421"/>
      <c r="R14" s="415">
        <v>22365</v>
      </c>
      <c r="S14" s="416"/>
      <c r="T14" s="416"/>
      <c r="U14" s="416"/>
      <c r="V14" s="417"/>
      <c r="W14" s="502"/>
      <c r="X14" s="503"/>
      <c r="Y14" s="503"/>
      <c r="Z14" s="503"/>
      <c r="AA14" s="503"/>
      <c r="AB14" s="493"/>
      <c r="AC14" s="422">
        <v>1.7</v>
      </c>
      <c r="AD14" s="423"/>
      <c r="AE14" s="423"/>
      <c r="AF14" s="423"/>
      <c r="AG14" s="424"/>
      <c r="AH14" s="422">
        <v>1.7</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228</v>
      </c>
      <c r="CE14" s="427"/>
      <c r="CF14" s="427"/>
      <c r="CG14" s="427"/>
      <c r="CH14" s="427"/>
      <c r="CI14" s="427"/>
      <c r="CJ14" s="427"/>
      <c r="CK14" s="427"/>
      <c r="CL14" s="427"/>
      <c r="CM14" s="427"/>
      <c r="CN14" s="427"/>
      <c r="CO14" s="427"/>
      <c r="CP14" s="427"/>
      <c r="CQ14" s="427"/>
      <c r="CR14" s="427"/>
      <c r="CS14" s="428"/>
      <c r="CT14" s="429">
        <v>25.4</v>
      </c>
      <c r="CU14" s="430"/>
      <c r="CV14" s="430"/>
      <c r="CW14" s="430"/>
      <c r="CX14" s="430"/>
      <c r="CY14" s="430"/>
      <c r="CZ14" s="430"/>
      <c r="DA14" s="431"/>
      <c r="DB14" s="429">
        <v>38.299999999999997</v>
      </c>
      <c r="DC14" s="430"/>
      <c r="DD14" s="430"/>
      <c r="DE14" s="430"/>
      <c r="DF14" s="430"/>
      <c r="DG14" s="430"/>
      <c r="DH14" s="430"/>
      <c r="DI14" s="431"/>
    </row>
    <row r="15" spans="1:119" ht="18.75" customHeight="1" x14ac:dyDescent="0.2">
      <c r="A15" s="2"/>
      <c r="B15" s="531"/>
      <c r="C15" s="532"/>
      <c r="D15" s="532"/>
      <c r="E15" s="532"/>
      <c r="F15" s="532"/>
      <c r="G15" s="532"/>
      <c r="H15" s="532"/>
      <c r="I15" s="532"/>
      <c r="J15" s="532"/>
      <c r="K15" s="533"/>
      <c r="L15" s="14"/>
      <c r="M15" s="412" t="s">
        <v>218</v>
      </c>
      <c r="N15" s="413"/>
      <c r="O15" s="413"/>
      <c r="P15" s="413"/>
      <c r="Q15" s="414"/>
      <c r="R15" s="415">
        <v>21993</v>
      </c>
      <c r="S15" s="416"/>
      <c r="T15" s="416"/>
      <c r="U15" s="416"/>
      <c r="V15" s="417"/>
      <c r="W15" s="516" t="s">
        <v>6</v>
      </c>
      <c r="X15" s="517"/>
      <c r="Y15" s="517"/>
      <c r="Z15" s="517"/>
      <c r="AA15" s="517"/>
      <c r="AB15" s="507"/>
      <c r="AC15" s="391">
        <v>3594</v>
      </c>
      <c r="AD15" s="392"/>
      <c r="AE15" s="392"/>
      <c r="AF15" s="392"/>
      <c r="AG15" s="418"/>
      <c r="AH15" s="391">
        <v>3802</v>
      </c>
      <c r="AI15" s="392"/>
      <c r="AJ15" s="392"/>
      <c r="AK15" s="392"/>
      <c r="AL15" s="393"/>
      <c r="AM15" s="361"/>
      <c r="AN15" s="362"/>
      <c r="AO15" s="362"/>
      <c r="AP15" s="362"/>
      <c r="AQ15" s="362"/>
      <c r="AR15" s="362"/>
      <c r="AS15" s="362"/>
      <c r="AT15" s="363"/>
      <c r="AU15" s="364"/>
      <c r="AV15" s="365"/>
      <c r="AW15" s="365"/>
      <c r="AX15" s="365"/>
      <c r="AY15" s="349" t="s">
        <v>230</v>
      </c>
      <c r="AZ15" s="350"/>
      <c r="BA15" s="350"/>
      <c r="BB15" s="350"/>
      <c r="BC15" s="350"/>
      <c r="BD15" s="350"/>
      <c r="BE15" s="350"/>
      <c r="BF15" s="350"/>
      <c r="BG15" s="350"/>
      <c r="BH15" s="350"/>
      <c r="BI15" s="350"/>
      <c r="BJ15" s="350"/>
      <c r="BK15" s="350"/>
      <c r="BL15" s="350"/>
      <c r="BM15" s="351"/>
      <c r="BN15" s="352">
        <v>3171033</v>
      </c>
      <c r="BO15" s="353"/>
      <c r="BP15" s="353"/>
      <c r="BQ15" s="353"/>
      <c r="BR15" s="353"/>
      <c r="BS15" s="353"/>
      <c r="BT15" s="353"/>
      <c r="BU15" s="354"/>
      <c r="BV15" s="352">
        <v>3054630</v>
      </c>
      <c r="BW15" s="353"/>
      <c r="BX15" s="353"/>
      <c r="BY15" s="353"/>
      <c r="BZ15" s="353"/>
      <c r="CA15" s="353"/>
      <c r="CB15" s="353"/>
      <c r="CC15" s="354"/>
      <c r="CD15" s="355" t="s">
        <v>217</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2">
      <c r="A16" s="2"/>
      <c r="B16" s="531"/>
      <c r="C16" s="532"/>
      <c r="D16" s="532"/>
      <c r="E16" s="532"/>
      <c r="F16" s="532"/>
      <c r="G16" s="532"/>
      <c r="H16" s="532"/>
      <c r="I16" s="532"/>
      <c r="J16" s="532"/>
      <c r="K16" s="533"/>
      <c r="L16" s="419" t="s">
        <v>232</v>
      </c>
      <c r="M16" s="432"/>
      <c r="N16" s="432"/>
      <c r="O16" s="432"/>
      <c r="P16" s="432"/>
      <c r="Q16" s="433"/>
      <c r="R16" s="434" t="s">
        <v>233</v>
      </c>
      <c r="S16" s="435"/>
      <c r="T16" s="435"/>
      <c r="U16" s="435"/>
      <c r="V16" s="436"/>
      <c r="W16" s="502"/>
      <c r="X16" s="503"/>
      <c r="Y16" s="503"/>
      <c r="Z16" s="503"/>
      <c r="AA16" s="503"/>
      <c r="AB16" s="493"/>
      <c r="AC16" s="422">
        <v>33.1</v>
      </c>
      <c r="AD16" s="423"/>
      <c r="AE16" s="423"/>
      <c r="AF16" s="423"/>
      <c r="AG16" s="424"/>
      <c r="AH16" s="422">
        <v>33</v>
      </c>
      <c r="AI16" s="423"/>
      <c r="AJ16" s="423"/>
      <c r="AK16" s="423"/>
      <c r="AL16" s="425"/>
      <c r="AM16" s="361"/>
      <c r="AN16" s="362"/>
      <c r="AO16" s="362"/>
      <c r="AP16" s="362"/>
      <c r="AQ16" s="362"/>
      <c r="AR16" s="362"/>
      <c r="AS16" s="362"/>
      <c r="AT16" s="363"/>
      <c r="AU16" s="364"/>
      <c r="AV16" s="365"/>
      <c r="AW16" s="365"/>
      <c r="AX16" s="365"/>
      <c r="AY16" s="366" t="s">
        <v>108</v>
      </c>
      <c r="AZ16" s="367"/>
      <c r="BA16" s="367"/>
      <c r="BB16" s="367"/>
      <c r="BC16" s="367"/>
      <c r="BD16" s="367"/>
      <c r="BE16" s="367"/>
      <c r="BF16" s="367"/>
      <c r="BG16" s="367"/>
      <c r="BH16" s="367"/>
      <c r="BI16" s="367"/>
      <c r="BJ16" s="367"/>
      <c r="BK16" s="367"/>
      <c r="BL16" s="367"/>
      <c r="BM16" s="368"/>
      <c r="BN16" s="369">
        <v>6592956</v>
      </c>
      <c r="BO16" s="370"/>
      <c r="BP16" s="370"/>
      <c r="BQ16" s="370"/>
      <c r="BR16" s="370"/>
      <c r="BS16" s="370"/>
      <c r="BT16" s="370"/>
      <c r="BU16" s="371"/>
      <c r="BV16" s="369">
        <v>6530691</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2">
      <c r="A17" s="2"/>
      <c r="B17" s="534"/>
      <c r="C17" s="535"/>
      <c r="D17" s="535"/>
      <c r="E17" s="535"/>
      <c r="F17" s="535"/>
      <c r="G17" s="535"/>
      <c r="H17" s="535"/>
      <c r="I17" s="535"/>
      <c r="J17" s="535"/>
      <c r="K17" s="536"/>
      <c r="L17" s="15"/>
      <c r="M17" s="437" t="s">
        <v>101</v>
      </c>
      <c r="N17" s="438"/>
      <c r="O17" s="438"/>
      <c r="P17" s="438"/>
      <c r="Q17" s="439"/>
      <c r="R17" s="434" t="s">
        <v>234</v>
      </c>
      <c r="S17" s="435"/>
      <c r="T17" s="435"/>
      <c r="U17" s="435"/>
      <c r="V17" s="436"/>
      <c r="W17" s="516" t="s">
        <v>94</v>
      </c>
      <c r="X17" s="517"/>
      <c r="Y17" s="517"/>
      <c r="Z17" s="517"/>
      <c r="AA17" s="517"/>
      <c r="AB17" s="507"/>
      <c r="AC17" s="391">
        <v>7083</v>
      </c>
      <c r="AD17" s="392"/>
      <c r="AE17" s="392"/>
      <c r="AF17" s="392"/>
      <c r="AG17" s="418"/>
      <c r="AH17" s="391">
        <v>7520</v>
      </c>
      <c r="AI17" s="392"/>
      <c r="AJ17" s="392"/>
      <c r="AK17" s="392"/>
      <c r="AL17" s="393"/>
      <c r="AM17" s="361"/>
      <c r="AN17" s="362"/>
      <c r="AO17" s="362"/>
      <c r="AP17" s="362"/>
      <c r="AQ17" s="362"/>
      <c r="AR17" s="362"/>
      <c r="AS17" s="362"/>
      <c r="AT17" s="363"/>
      <c r="AU17" s="364"/>
      <c r="AV17" s="365"/>
      <c r="AW17" s="365"/>
      <c r="AX17" s="365"/>
      <c r="AY17" s="366" t="s">
        <v>237</v>
      </c>
      <c r="AZ17" s="367"/>
      <c r="BA17" s="367"/>
      <c r="BB17" s="367"/>
      <c r="BC17" s="367"/>
      <c r="BD17" s="367"/>
      <c r="BE17" s="367"/>
      <c r="BF17" s="367"/>
      <c r="BG17" s="367"/>
      <c r="BH17" s="367"/>
      <c r="BI17" s="367"/>
      <c r="BJ17" s="367"/>
      <c r="BK17" s="367"/>
      <c r="BL17" s="367"/>
      <c r="BM17" s="368"/>
      <c r="BN17" s="369">
        <v>4002844</v>
      </c>
      <c r="BO17" s="370"/>
      <c r="BP17" s="370"/>
      <c r="BQ17" s="370"/>
      <c r="BR17" s="370"/>
      <c r="BS17" s="370"/>
      <c r="BT17" s="370"/>
      <c r="BU17" s="371"/>
      <c r="BV17" s="369">
        <v>3851349</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2">
      <c r="A18" s="2"/>
      <c r="B18" s="440" t="s">
        <v>238</v>
      </c>
      <c r="C18" s="441"/>
      <c r="D18" s="441"/>
      <c r="E18" s="442"/>
      <c r="F18" s="442"/>
      <c r="G18" s="442"/>
      <c r="H18" s="442"/>
      <c r="I18" s="442"/>
      <c r="J18" s="442"/>
      <c r="K18" s="442"/>
      <c r="L18" s="443">
        <v>170.57</v>
      </c>
      <c r="M18" s="443"/>
      <c r="N18" s="443"/>
      <c r="O18" s="443"/>
      <c r="P18" s="443"/>
      <c r="Q18" s="443"/>
      <c r="R18" s="444"/>
      <c r="S18" s="444"/>
      <c r="T18" s="444"/>
      <c r="U18" s="444"/>
      <c r="V18" s="445"/>
      <c r="W18" s="518"/>
      <c r="X18" s="519"/>
      <c r="Y18" s="519"/>
      <c r="Z18" s="519"/>
      <c r="AA18" s="519"/>
      <c r="AB18" s="510"/>
      <c r="AC18" s="446">
        <v>65.2</v>
      </c>
      <c r="AD18" s="447"/>
      <c r="AE18" s="447"/>
      <c r="AF18" s="447"/>
      <c r="AG18" s="448"/>
      <c r="AH18" s="446">
        <v>65.3</v>
      </c>
      <c r="AI18" s="447"/>
      <c r="AJ18" s="447"/>
      <c r="AK18" s="447"/>
      <c r="AL18" s="449"/>
      <c r="AM18" s="361"/>
      <c r="AN18" s="362"/>
      <c r="AO18" s="362"/>
      <c r="AP18" s="362"/>
      <c r="AQ18" s="362"/>
      <c r="AR18" s="362"/>
      <c r="AS18" s="362"/>
      <c r="AT18" s="363"/>
      <c r="AU18" s="364"/>
      <c r="AV18" s="365"/>
      <c r="AW18" s="365"/>
      <c r="AX18" s="365"/>
      <c r="AY18" s="366" t="s">
        <v>239</v>
      </c>
      <c r="AZ18" s="367"/>
      <c r="BA18" s="367"/>
      <c r="BB18" s="367"/>
      <c r="BC18" s="367"/>
      <c r="BD18" s="367"/>
      <c r="BE18" s="367"/>
      <c r="BF18" s="367"/>
      <c r="BG18" s="367"/>
      <c r="BH18" s="367"/>
      <c r="BI18" s="367"/>
      <c r="BJ18" s="367"/>
      <c r="BK18" s="367"/>
      <c r="BL18" s="367"/>
      <c r="BM18" s="368"/>
      <c r="BN18" s="369">
        <v>6620063</v>
      </c>
      <c r="BO18" s="370"/>
      <c r="BP18" s="370"/>
      <c r="BQ18" s="370"/>
      <c r="BR18" s="370"/>
      <c r="BS18" s="370"/>
      <c r="BT18" s="370"/>
      <c r="BU18" s="371"/>
      <c r="BV18" s="369">
        <v>6652152</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2">
      <c r="A19" s="2"/>
      <c r="B19" s="440" t="s">
        <v>69</v>
      </c>
      <c r="C19" s="441"/>
      <c r="D19" s="441"/>
      <c r="E19" s="442"/>
      <c r="F19" s="442"/>
      <c r="G19" s="442"/>
      <c r="H19" s="442"/>
      <c r="I19" s="442"/>
      <c r="J19" s="442"/>
      <c r="K19" s="442"/>
      <c r="L19" s="450">
        <v>133</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240</v>
      </c>
      <c r="AZ19" s="367"/>
      <c r="BA19" s="367"/>
      <c r="BB19" s="367"/>
      <c r="BC19" s="367"/>
      <c r="BD19" s="367"/>
      <c r="BE19" s="367"/>
      <c r="BF19" s="367"/>
      <c r="BG19" s="367"/>
      <c r="BH19" s="367"/>
      <c r="BI19" s="367"/>
      <c r="BJ19" s="367"/>
      <c r="BK19" s="367"/>
      <c r="BL19" s="367"/>
      <c r="BM19" s="368"/>
      <c r="BN19" s="369">
        <v>9679514</v>
      </c>
      <c r="BO19" s="370"/>
      <c r="BP19" s="370"/>
      <c r="BQ19" s="370"/>
      <c r="BR19" s="370"/>
      <c r="BS19" s="370"/>
      <c r="BT19" s="370"/>
      <c r="BU19" s="371"/>
      <c r="BV19" s="369">
        <v>9357579</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2">
      <c r="A20" s="2"/>
      <c r="B20" s="440" t="s">
        <v>244</v>
      </c>
      <c r="C20" s="441"/>
      <c r="D20" s="441"/>
      <c r="E20" s="442"/>
      <c r="F20" s="442"/>
      <c r="G20" s="442"/>
      <c r="H20" s="442"/>
      <c r="I20" s="442"/>
      <c r="J20" s="442"/>
      <c r="K20" s="442"/>
      <c r="L20" s="450">
        <v>9509</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2">
      <c r="A21" s="2"/>
      <c r="B21" s="461" t="s">
        <v>245</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2">
      <c r="A22" s="2"/>
      <c r="B22" s="562" t="s">
        <v>246</v>
      </c>
      <c r="C22" s="563"/>
      <c r="D22" s="564"/>
      <c r="E22" s="512" t="s">
        <v>7</v>
      </c>
      <c r="F22" s="517"/>
      <c r="G22" s="517"/>
      <c r="H22" s="517"/>
      <c r="I22" s="517"/>
      <c r="J22" s="517"/>
      <c r="K22" s="507"/>
      <c r="L22" s="512" t="s">
        <v>248</v>
      </c>
      <c r="M22" s="517"/>
      <c r="N22" s="517"/>
      <c r="O22" s="517"/>
      <c r="P22" s="507"/>
      <c r="Q22" s="539" t="s">
        <v>250</v>
      </c>
      <c r="R22" s="540"/>
      <c r="S22" s="540"/>
      <c r="T22" s="540"/>
      <c r="U22" s="540"/>
      <c r="V22" s="541"/>
      <c r="W22" s="571" t="s">
        <v>251</v>
      </c>
      <c r="X22" s="563"/>
      <c r="Y22" s="564"/>
      <c r="Z22" s="512" t="s">
        <v>7</v>
      </c>
      <c r="AA22" s="517"/>
      <c r="AB22" s="517"/>
      <c r="AC22" s="517"/>
      <c r="AD22" s="517"/>
      <c r="AE22" s="517"/>
      <c r="AF22" s="517"/>
      <c r="AG22" s="507"/>
      <c r="AH22" s="545" t="s">
        <v>187</v>
      </c>
      <c r="AI22" s="517"/>
      <c r="AJ22" s="517"/>
      <c r="AK22" s="517"/>
      <c r="AL22" s="507"/>
      <c r="AM22" s="545" t="s">
        <v>252</v>
      </c>
      <c r="AN22" s="546"/>
      <c r="AO22" s="546"/>
      <c r="AP22" s="546"/>
      <c r="AQ22" s="546"/>
      <c r="AR22" s="547"/>
      <c r="AS22" s="539" t="s">
        <v>250</v>
      </c>
      <c r="AT22" s="540"/>
      <c r="AU22" s="540"/>
      <c r="AV22" s="540"/>
      <c r="AW22" s="540"/>
      <c r="AX22" s="551"/>
      <c r="AY22" s="349" t="s">
        <v>254</v>
      </c>
      <c r="AZ22" s="350"/>
      <c r="BA22" s="350"/>
      <c r="BB22" s="350"/>
      <c r="BC22" s="350"/>
      <c r="BD22" s="350"/>
      <c r="BE22" s="350"/>
      <c r="BF22" s="350"/>
      <c r="BG22" s="350"/>
      <c r="BH22" s="350"/>
      <c r="BI22" s="350"/>
      <c r="BJ22" s="350"/>
      <c r="BK22" s="350"/>
      <c r="BL22" s="350"/>
      <c r="BM22" s="351"/>
      <c r="BN22" s="352">
        <v>11954515</v>
      </c>
      <c r="BO22" s="353"/>
      <c r="BP22" s="353"/>
      <c r="BQ22" s="353"/>
      <c r="BR22" s="353"/>
      <c r="BS22" s="353"/>
      <c r="BT22" s="353"/>
      <c r="BU22" s="354"/>
      <c r="BV22" s="352">
        <v>12587861</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2">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256</v>
      </c>
      <c r="AZ23" s="367"/>
      <c r="BA23" s="367"/>
      <c r="BB23" s="367"/>
      <c r="BC23" s="367"/>
      <c r="BD23" s="367"/>
      <c r="BE23" s="367"/>
      <c r="BF23" s="367"/>
      <c r="BG23" s="367"/>
      <c r="BH23" s="367"/>
      <c r="BI23" s="367"/>
      <c r="BJ23" s="367"/>
      <c r="BK23" s="367"/>
      <c r="BL23" s="367"/>
      <c r="BM23" s="368"/>
      <c r="BN23" s="369">
        <v>8712242</v>
      </c>
      <c r="BO23" s="370"/>
      <c r="BP23" s="370"/>
      <c r="BQ23" s="370"/>
      <c r="BR23" s="370"/>
      <c r="BS23" s="370"/>
      <c r="BT23" s="370"/>
      <c r="BU23" s="371"/>
      <c r="BV23" s="369">
        <v>9073623</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2">
      <c r="A24" s="2"/>
      <c r="B24" s="565"/>
      <c r="C24" s="566"/>
      <c r="D24" s="567"/>
      <c r="E24" s="390" t="s">
        <v>258</v>
      </c>
      <c r="F24" s="362"/>
      <c r="G24" s="362"/>
      <c r="H24" s="362"/>
      <c r="I24" s="362"/>
      <c r="J24" s="362"/>
      <c r="K24" s="363"/>
      <c r="L24" s="391">
        <v>1</v>
      </c>
      <c r="M24" s="392"/>
      <c r="N24" s="392"/>
      <c r="O24" s="392"/>
      <c r="P24" s="418"/>
      <c r="Q24" s="391">
        <v>3825</v>
      </c>
      <c r="R24" s="392"/>
      <c r="S24" s="392"/>
      <c r="T24" s="392"/>
      <c r="U24" s="392"/>
      <c r="V24" s="418"/>
      <c r="W24" s="572"/>
      <c r="X24" s="566"/>
      <c r="Y24" s="567"/>
      <c r="Z24" s="390" t="s">
        <v>259</v>
      </c>
      <c r="AA24" s="362"/>
      <c r="AB24" s="362"/>
      <c r="AC24" s="362"/>
      <c r="AD24" s="362"/>
      <c r="AE24" s="362"/>
      <c r="AF24" s="362"/>
      <c r="AG24" s="363"/>
      <c r="AH24" s="391">
        <v>217</v>
      </c>
      <c r="AI24" s="392"/>
      <c r="AJ24" s="392"/>
      <c r="AK24" s="392"/>
      <c r="AL24" s="418"/>
      <c r="AM24" s="391">
        <v>659029</v>
      </c>
      <c r="AN24" s="392"/>
      <c r="AO24" s="392"/>
      <c r="AP24" s="392"/>
      <c r="AQ24" s="392"/>
      <c r="AR24" s="418"/>
      <c r="AS24" s="391">
        <v>3037</v>
      </c>
      <c r="AT24" s="392"/>
      <c r="AU24" s="392"/>
      <c r="AV24" s="392"/>
      <c r="AW24" s="392"/>
      <c r="AX24" s="393"/>
      <c r="AY24" s="464" t="s">
        <v>261</v>
      </c>
      <c r="AZ24" s="465"/>
      <c r="BA24" s="465"/>
      <c r="BB24" s="465"/>
      <c r="BC24" s="465"/>
      <c r="BD24" s="465"/>
      <c r="BE24" s="465"/>
      <c r="BF24" s="465"/>
      <c r="BG24" s="465"/>
      <c r="BH24" s="465"/>
      <c r="BI24" s="465"/>
      <c r="BJ24" s="465"/>
      <c r="BK24" s="465"/>
      <c r="BL24" s="465"/>
      <c r="BM24" s="466"/>
      <c r="BN24" s="369">
        <v>6757166</v>
      </c>
      <c r="BO24" s="370"/>
      <c r="BP24" s="370"/>
      <c r="BQ24" s="370"/>
      <c r="BR24" s="370"/>
      <c r="BS24" s="370"/>
      <c r="BT24" s="370"/>
      <c r="BU24" s="371"/>
      <c r="BV24" s="369">
        <v>7075495</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2">
      <c r="A25" s="2"/>
      <c r="B25" s="565"/>
      <c r="C25" s="566"/>
      <c r="D25" s="567"/>
      <c r="E25" s="390" t="s">
        <v>236</v>
      </c>
      <c r="F25" s="362"/>
      <c r="G25" s="362"/>
      <c r="H25" s="362"/>
      <c r="I25" s="362"/>
      <c r="J25" s="362"/>
      <c r="K25" s="363"/>
      <c r="L25" s="391">
        <v>1</v>
      </c>
      <c r="M25" s="392"/>
      <c r="N25" s="392"/>
      <c r="O25" s="392"/>
      <c r="P25" s="418"/>
      <c r="Q25" s="391">
        <v>6180</v>
      </c>
      <c r="R25" s="392"/>
      <c r="S25" s="392"/>
      <c r="T25" s="392"/>
      <c r="U25" s="392"/>
      <c r="V25" s="418"/>
      <c r="W25" s="572"/>
      <c r="X25" s="566"/>
      <c r="Y25" s="567"/>
      <c r="Z25" s="390" t="s">
        <v>263</v>
      </c>
      <c r="AA25" s="362"/>
      <c r="AB25" s="362"/>
      <c r="AC25" s="362"/>
      <c r="AD25" s="362"/>
      <c r="AE25" s="362"/>
      <c r="AF25" s="362"/>
      <c r="AG25" s="363"/>
      <c r="AH25" s="391">
        <v>56</v>
      </c>
      <c r="AI25" s="392"/>
      <c r="AJ25" s="392"/>
      <c r="AK25" s="392"/>
      <c r="AL25" s="418"/>
      <c r="AM25" s="391">
        <v>163688</v>
      </c>
      <c r="AN25" s="392"/>
      <c r="AO25" s="392"/>
      <c r="AP25" s="392"/>
      <c r="AQ25" s="392"/>
      <c r="AR25" s="418"/>
      <c r="AS25" s="391">
        <v>2923</v>
      </c>
      <c r="AT25" s="392"/>
      <c r="AU25" s="392"/>
      <c r="AV25" s="392"/>
      <c r="AW25" s="392"/>
      <c r="AX25" s="393"/>
      <c r="AY25" s="349" t="s">
        <v>35</v>
      </c>
      <c r="AZ25" s="350"/>
      <c r="BA25" s="350"/>
      <c r="BB25" s="350"/>
      <c r="BC25" s="350"/>
      <c r="BD25" s="350"/>
      <c r="BE25" s="350"/>
      <c r="BF25" s="350"/>
      <c r="BG25" s="350"/>
      <c r="BH25" s="350"/>
      <c r="BI25" s="350"/>
      <c r="BJ25" s="350"/>
      <c r="BK25" s="350"/>
      <c r="BL25" s="350"/>
      <c r="BM25" s="351"/>
      <c r="BN25" s="352" t="s">
        <v>206</v>
      </c>
      <c r="BO25" s="353"/>
      <c r="BP25" s="353"/>
      <c r="BQ25" s="353"/>
      <c r="BR25" s="353"/>
      <c r="BS25" s="353"/>
      <c r="BT25" s="353"/>
      <c r="BU25" s="354"/>
      <c r="BV25" s="352" t="s">
        <v>206</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2">
      <c r="A26" s="2"/>
      <c r="B26" s="565"/>
      <c r="C26" s="566"/>
      <c r="D26" s="567"/>
      <c r="E26" s="390" t="s">
        <v>264</v>
      </c>
      <c r="F26" s="362"/>
      <c r="G26" s="362"/>
      <c r="H26" s="362"/>
      <c r="I26" s="362"/>
      <c r="J26" s="362"/>
      <c r="K26" s="363"/>
      <c r="L26" s="391">
        <v>1</v>
      </c>
      <c r="M26" s="392"/>
      <c r="N26" s="392"/>
      <c r="O26" s="392"/>
      <c r="P26" s="418"/>
      <c r="Q26" s="391">
        <v>5600</v>
      </c>
      <c r="R26" s="392"/>
      <c r="S26" s="392"/>
      <c r="T26" s="392"/>
      <c r="U26" s="392"/>
      <c r="V26" s="418"/>
      <c r="W26" s="572"/>
      <c r="X26" s="566"/>
      <c r="Y26" s="567"/>
      <c r="Z26" s="390" t="s">
        <v>265</v>
      </c>
      <c r="AA26" s="470"/>
      <c r="AB26" s="470"/>
      <c r="AC26" s="470"/>
      <c r="AD26" s="470"/>
      <c r="AE26" s="470"/>
      <c r="AF26" s="470"/>
      <c r="AG26" s="471"/>
      <c r="AH26" s="391">
        <v>3</v>
      </c>
      <c r="AI26" s="392"/>
      <c r="AJ26" s="392"/>
      <c r="AK26" s="392"/>
      <c r="AL26" s="418"/>
      <c r="AM26" s="391">
        <v>9237</v>
      </c>
      <c r="AN26" s="392"/>
      <c r="AO26" s="392"/>
      <c r="AP26" s="392"/>
      <c r="AQ26" s="392"/>
      <c r="AR26" s="418"/>
      <c r="AS26" s="391">
        <v>3079</v>
      </c>
      <c r="AT26" s="392"/>
      <c r="AU26" s="392"/>
      <c r="AV26" s="392"/>
      <c r="AW26" s="392"/>
      <c r="AX26" s="393"/>
      <c r="AY26" s="372" t="s">
        <v>266</v>
      </c>
      <c r="AZ26" s="373"/>
      <c r="BA26" s="373"/>
      <c r="BB26" s="373"/>
      <c r="BC26" s="373"/>
      <c r="BD26" s="373"/>
      <c r="BE26" s="373"/>
      <c r="BF26" s="373"/>
      <c r="BG26" s="373"/>
      <c r="BH26" s="373"/>
      <c r="BI26" s="373"/>
      <c r="BJ26" s="373"/>
      <c r="BK26" s="373"/>
      <c r="BL26" s="373"/>
      <c r="BM26" s="374"/>
      <c r="BN26" s="369" t="s">
        <v>206</v>
      </c>
      <c r="BO26" s="370"/>
      <c r="BP26" s="370"/>
      <c r="BQ26" s="370"/>
      <c r="BR26" s="370"/>
      <c r="BS26" s="370"/>
      <c r="BT26" s="370"/>
      <c r="BU26" s="371"/>
      <c r="BV26" s="369" t="s">
        <v>206</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2">
      <c r="A27" s="2"/>
      <c r="B27" s="565"/>
      <c r="C27" s="566"/>
      <c r="D27" s="567"/>
      <c r="E27" s="390" t="s">
        <v>267</v>
      </c>
      <c r="F27" s="362"/>
      <c r="G27" s="362"/>
      <c r="H27" s="362"/>
      <c r="I27" s="362"/>
      <c r="J27" s="362"/>
      <c r="K27" s="363"/>
      <c r="L27" s="391">
        <v>1</v>
      </c>
      <c r="M27" s="392"/>
      <c r="N27" s="392"/>
      <c r="O27" s="392"/>
      <c r="P27" s="418"/>
      <c r="Q27" s="391">
        <v>3100</v>
      </c>
      <c r="R27" s="392"/>
      <c r="S27" s="392"/>
      <c r="T27" s="392"/>
      <c r="U27" s="392"/>
      <c r="V27" s="418"/>
      <c r="W27" s="572"/>
      <c r="X27" s="566"/>
      <c r="Y27" s="567"/>
      <c r="Z27" s="390" t="s">
        <v>269</v>
      </c>
      <c r="AA27" s="362"/>
      <c r="AB27" s="362"/>
      <c r="AC27" s="362"/>
      <c r="AD27" s="362"/>
      <c r="AE27" s="362"/>
      <c r="AF27" s="362"/>
      <c r="AG27" s="363"/>
      <c r="AH27" s="391">
        <v>1</v>
      </c>
      <c r="AI27" s="392"/>
      <c r="AJ27" s="392"/>
      <c r="AK27" s="392"/>
      <c r="AL27" s="418"/>
      <c r="AM27" s="391" t="s">
        <v>273</v>
      </c>
      <c r="AN27" s="392"/>
      <c r="AO27" s="392"/>
      <c r="AP27" s="392"/>
      <c r="AQ27" s="392"/>
      <c r="AR27" s="418"/>
      <c r="AS27" s="391" t="s">
        <v>273</v>
      </c>
      <c r="AT27" s="392"/>
      <c r="AU27" s="392"/>
      <c r="AV27" s="392"/>
      <c r="AW27" s="392"/>
      <c r="AX27" s="393"/>
      <c r="AY27" s="426" t="s">
        <v>274</v>
      </c>
      <c r="AZ27" s="427"/>
      <c r="BA27" s="427"/>
      <c r="BB27" s="427"/>
      <c r="BC27" s="427"/>
      <c r="BD27" s="427"/>
      <c r="BE27" s="427"/>
      <c r="BF27" s="427"/>
      <c r="BG27" s="427"/>
      <c r="BH27" s="427"/>
      <c r="BI27" s="427"/>
      <c r="BJ27" s="427"/>
      <c r="BK27" s="427"/>
      <c r="BL27" s="427"/>
      <c r="BM27" s="428"/>
      <c r="BN27" s="467">
        <v>559474</v>
      </c>
      <c r="BO27" s="468"/>
      <c r="BP27" s="468"/>
      <c r="BQ27" s="468"/>
      <c r="BR27" s="468"/>
      <c r="BS27" s="468"/>
      <c r="BT27" s="468"/>
      <c r="BU27" s="469"/>
      <c r="BV27" s="467">
        <v>559474</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2">
      <c r="A28" s="2"/>
      <c r="B28" s="565"/>
      <c r="C28" s="566"/>
      <c r="D28" s="567"/>
      <c r="E28" s="390" t="s">
        <v>275</v>
      </c>
      <c r="F28" s="362"/>
      <c r="G28" s="362"/>
      <c r="H28" s="362"/>
      <c r="I28" s="362"/>
      <c r="J28" s="362"/>
      <c r="K28" s="363"/>
      <c r="L28" s="391">
        <v>1</v>
      </c>
      <c r="M28" s="392"/>
      <c r="N28" s="392"/>
      <c r="O28" s="392"/>
      <c r="P28" s="418"/>
      <c r="Q28" s="391">
        <v>2800</v>
      </c>
      <c r="R28" s="392"/>
      <c r="S28" s="392"/>
      <c r="T28" s="392"/>
      <c r="U28" s="392"/>
      <c r="V28" s="418"/>
      <c r="W28" s="572"/>
      <c r="X28" s="566"/>
      <c r="Y28" s="567"/>
      <c r="Z28" s="390" t="s">
        <v>36</v>
      </c>
      <c r="AA28" s="362"/>
      <c r="AB28" s="362"/>
      <c r="AC28" s="362"/>
      <c r="AD28" s="362"/>
      <c r="AE28" s="362"/>
      <c r="AF28" s="362"/>
      <c r="AG28" s="363"/>
      <c r="AH28" s="391" t="s">
        <v>206</v>
      </c>
      <c r="AI28" s="392"/>
      <c r="AJ28" s="392"/>
      <c r="AK28" s="392"/>
      <c r="AL28" s="418"/>
      <c r="AM28" s="391" t="s">
        <v>206</v>
      </c>
      <c r="AN28" s="392"/>
      <c r="AO28" s="392"/>
      <c r="AP28" s="392"/>
      <c r="AQ28" s="392"/>
      <c r="AR28" s="418"/>
      <c r="AS28" s="391" t="s">
        <v>206</v>
      </c>
      <c r="AT28" s="392"/>
      <c r="AU28" s="392"/>
      <c r="AV28" s="392"/>
      <c r="AW28" s="392"/>
      <c r="AX28" s="393"/>
      <c r="AY28" s="553" t="s">
        <v>278</v>
      </c>
      <c r="AZ28" s="554"/>
      <c r="BA28" s="554"/>
      <c r="BB28" s="555"/>
      <c r="BC28" s="349" t="s">
        <v>100</v>
      </c>
      <c r="BD28" s="350"/>
      <c r="BE28" s="350"/>
      <c r="BF28" s="350"/>
      <c r="BG28" s="350"/>
      <c r="BH28" s="350"/>
      <c r="BI28" s="350"/>
      <c r="BJ28" s="350"/>
      <c r="BK28" s="350"/>
      <c r="BL28" s="350"/>
      <c r="BM28" s="351"/>
      <c r="BN28" s="352">
        <v>2625925</v>
      </c>
      <c r="BO28" s="353"/>
      <c r="BP28" s="353"/>
      <c r="BQ28" s="353"/>
      <c r="BR28" s="353"/>
      <c r="BS28" s="353"/>
      <c r="BT28" s="353"/>
      <c r="BU28" s="354"/>
      <c r="BV28" s="352">
        <v>1805175</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2">
      <c r="A29" s="2"/>
      <c r="B29" s="565"/>
      <c r="C29" s="566"/>
      <c r="D29" s="567"/>
      <c r="E29" s="390" t="s">
        <v>279</v>
      </c>
      <c r="F29" s="362"/>
      <c r="G29" s="362"/>
      <c r="H29" s="362"/>
      <c r="I29" s="362"/>
      <c r="J29" s="362"/>
      <c r="K29" s="363"/>
      <c r="L29" s="391">
        <v>14</v>
      </c>
      <c r="M29" s="392"/>
      <c r="N29" s="392"/>
      <c r="O29" s="392"/>
      <c r="P29" s="418"/>
      <c r="Q29" s="391">
        <v>2600</v>
      </c>
      <c r="R29" s="392"/>
      <c r="S29" s="392"/>
      <c r="T29" s="392"/>
      <c r="U29" s="392"/>
      <c r="V29" s="418"/>
      <c r="W29" s="573"/>
      <c r="X29" s="574"/>
      <c r="Y29" s="575"/>
      <c r="Z29" s="390" t="s">
        <v>281</v>
      </c>
      <c r="AA29" s="362"/>
      <c r="AB29" s="362"/>
      <c r="AC29" s="362"/>
      <c r="AD29" s="362"/>
      <c r="AE29" s="362"/>
      <c r="AF29" s="362"/>
      <c r="AG29" s="363"/>
      <c r="AH29" s="391">
        <v>218</v>
      </c>
      <c r="AI29" s="392"/>
      <c r="AJ29" s="392"/>
      <c r="AK29" s="392"/>
      <c r="AL29" s="418"/>
      <c r="AM29" s="391">
        <v>662839</v>
      </c>
      <c r="AN29" s="392"/>
      <c r="AO29" s="392"/>
      <c r="AP29" s="392"/>
      <c r="AQ29" s="392"/>
      <c r="AR29" s="418"/>
      <c r="AS29" s="391">
        <v>3041</v>
      </c>
      <c r="AT29" s="392"/>
      <c r="AU29" s="392"/>
      <c r="AV29" s="392"/>
      <c r="AW29" s="392"/>
      <c r="AX29" s="393"/>
      <c r="AY29" s="556"/>
      <c r="AZ29" s="557"/>
      <c r="BA29" s="557"/>
      <c r="BB29" s="558"/>
      <c r="BC29" s="366" t="s">
        <v>283</v>
      </c>
      <c r="BD29" s="367"/>
      <c r="BE29" s="367"/>
      <c r="BF29" s="367"/>
      <c r="BG29" s="367"/>
      <c r="BH29" s="367"/>
      <c r="BI29" s="367"/>
      <c r="BJ29" s="367"/>
      <c r="BK29" s="367"/>
      <c r="BL29" s="367"/>
      <c r="BM29" s="368"/>
      <c r="BN29" s="369">
        <v>754503</v>
      </c>
      <c r="BO29" s="370"/>
      <c r="BP29" s="370"/>
      <c r="BQ29" s="370"/>
      <c r="BR29" s="370"/>
      <c r="BS29" s="370"/>
      <c r="BT29" s="370"/>
      <c r="BU29" s="371"/>
      <c r="BV29" s="369">
        <v>764677</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2">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284</v>
      </c>
      <c r="X30" s="476"/>
      <c r="Y30" s="476"/>
      <c r="Z30" s="476"/>
      <c r="AA30" s="476"/>
      <c r="AB30" s="476"/>
      <c r="AC30" s="476"/>
      <c r="AD30" s="476"/>
      <c r="AE30" s="476"/>
      <c r="AF30" s="476"/>
      <c r="AG30" s="477"/>
      <c r="AH30" s="446">
        <v>97.4</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73</v>
      </c>
      <c r="BD30" s="465"/>
      <c r="BE30" s="465"/>
      <c r="BF30" s="465"/>
      <c r="BG30" s="465"/>
      <c r="BH30" s="465"/>
      <c r="BI30" s="465"/>
      <c r="BJ30" s="465"/>
      <c r="BK30" s="465"/>
      <c r="BL30" s="465"/>
      <c r="BM30" s="466"/>
      <c r="BN30" s="467">
        <v>2530197</v>
      </c>
      <c r="BO30" s="468"/>
      <c r="BP30" s="468"/>
      <c r="BQ30" s="468"/>
      <c r="BR30" s="468"/>
      <c r="BS30" s="468"/>
      <c r="BT30" s="468"/>
      <c r="BU30" s="469"/>
      <c r="BV30" s="467">
        <v>2489486</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8" t="s">
        <v>191</v>
      </c>
      <c r="D32" s="478"/>
      <c r="E32" s="478"/>
      <c r="F32" s="478"/>
      <c r="G32" s="478"/>
      <c r="H32" s="478"/>
      <c r="I32" s="478"/>
      <c r="J32" s="478"/>
      <c r="K32" s="478"/>
      <c r="L32" s="478"/>
      <c r="M32" s="478"/>
      <c r="N32" s="478"/>
      <c r="O32" s="478"/>
      <c r="P32" s="478"/>
      <c r="Q32" s="478"/>
      <c r="R32" s="478"/>
      <c r="S32" s="478"/>
      <c r="U32" s="373" t="s">
        <v>89</v>
      </c>
      <c r="V32" s="373"/>
      <c r="W32" s="373"/>
      <c r="X32" s="373"/>
      <c r="Y32" s="373"/>
      <c r="Z32" s="373"/>
      <c r="AA32" s="373"/>
      <c r="AB32" s="373"/>
      <c r="AC32" s="373"/>
      <c r="AD32" s="373"/>
      <c r="AE32" s="373"/>
      <c r="AF32" s="373"/>
      <c r="AG32" s="373"/>
      <c r="AH32" s="373"/>
      <c r="AI32" s="373"/>
      <c r="AJ32" s="373"/>
      <c r="AK32" s="373"/>
      <c r="AM32" s="373" t="s">
        <v>286</v>
      </c>
      <c r="AN32" s="373"/>
      <c r="AO32" s="373"/>
      <c r="AP32" s="373"/>
      <c r="AQ32" s="373"/>
      <c r="AR32" s="373"/>
      <c r="AS32" s="373"/>
      <c r="AT32" s="373"/>
      <c r="AU32" s="373"/>
      <c r="AV32" s="373"/>
      <c r="AW32" s="373"/>
      <c r="AX32" s="373"/>
      <c r="AY32" s="373"/>
      <c r="AZ32" s="373"/>
      <c r="BA32" s="373"/>
      <c r="BB32" s="373"/>
      <c r="BC32" s="373"/>
      <c r="BE32" s="373" t="s">
        <v>287</v>
      </c>
      <c r="BF32" s="373"/>
      <c r="BG32" s="373"/>
      <c r="BH32" s="373"/>
      <c r="BI32" s="373"/>
      <c r="BJ32" s="373"/>
      <c r="BK32" s="373"/>
      <c r="BL32" s="373"/>
      <c r="BM32" s="373"/>
      <c r="BN32" s="373"/>
      <c r="BO32" s="373"/>
      <c r="BP32" s="373"/>
      <c r="BQ32" s="373"/>
      <c r="BR32" s="373"/>
      <c r="BS32" s="373"/>
      <c r="BT32" s="373"/>
      <c r="BU32" s="373"/>
      <c r="BW32" s="373" t="s">
        <v>289</v>
      </c>
      <c r="BX32" s="373"/>
      <c r="BY32" s="373"/>
      <c r="BZ32" s="373"/>
      <c r="CA32" s="373"/>
      <c r="CB32" s="373"/>
      <c r="CC32" s="373"/>
      <c r="CD32" s="373"/>
      <c r="CE32" s="373"/>
      <c r="CF32" s="373"/>
      <c r="CG32" s="373"/>
      <c r="CH32" s="373"/>
      <c r="CI32" s="373"/>
      <c r="CJ32" s="373"/>
      <c r="CK32" s="373"/>
      <c r="CL32" s="373"/>
      <c r="CM32" s="373"/>
      <c r="CO32" s="373" t="s">
        <v>290</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2">
      <c r="A33" s="2"/>
      <c r="B33" s="5"/>
      <c r="C33" s="479" t="s">
        <v>121</v>
      </c>
      <c r="D33" s="479"/>
      <c r="E33" s="480" t="s">
        <v>291</v>
      </c>
      <c r="F33" s="480"/>
      <c r="G33" s="480"/>
      <c r="H33" s="480"/>
      <c r="I33" s="480"/>
      <c r="J33" s="480"/>
      <c r="K33" s="480"/>
      <c r="L33" s="480"/>
      <c r="M33" s="480"/>
      <c r="N33" s="480"/>
      <c r="O33" s="480"/>
      <c r="P33" s="480"/>
      <c r="Q33" s="480"/>
      <c r="R33" s="480"/>
      <c r="S33" s="480"/>
      <c r="T33" s="12"/>
      <c r="U33" s="479" t="s">
        <v>121</v>
      </c>
      <c r="V33" s="479"/>
      <c r="W33" s="480" t="s">
        <v>291</v>
      </c>
      <c r="X33" s="480"/>
      <c r="Y33" s="480"/>
      <c r="Z33" s="480"/>
      <c r="AA33" s="480"/>
      <c r="AB33" s="480"/>
      <c r="AC33" s="480"/>
      <c r="AD33" s="480"/>
      <c r="AE33" s="480"/>
      <c r="AF33" s="480"/>
      <c r="AG33" s="480"/>
      <c r="AH33" s="480"/>
      <c r="AI33" s="480"/>
      <c r="AJ33" s="480"/>
      <c r="AK33" s="480"/>
      <c r="AL33" s="12"/>
      <c r="AM33" s="479" t="s">
        <v>121</v>
      </c>
      <c r="AN33" s="479"/>
      <c r="AO33" s="480" t="s">
        <v>291</v>
      </c>
      <c r="AP33" s="480"/>
      <c r="AQ33" s="480"/>
      <c r="AR33" s="480"/>
      <c r="AS33" s="480"/>
      <c r="AT33" s="480"/>
      <c r="AU33" s="480"/>
      <c r="AV33" s="480"/>
      <c r="AW33" s="480"/>
      <c r="AX33" s="480"/>
      <c r="AY33" s="480"/>
      <c r="AZ33" s="480"/>
      <c r="BA33" s="480"/>
      <c r="BB33" s="480"/>
      <c r="BC33" s="480"/>
      <c r="BD33" s="8"/>
      <c r="BE33" s="480" t="s">
        <v>293</v>
      </c>
      <c r="BF33" s="480"/>
      <c r="BG33" s="480" t="s">
        <v>171</v>
      </c>
      <c r="BH33" s="480"/>
      <c r="BI33" s="480"/>
      <c r="BJ33" s="480"/>
      <c r="BK33" s="480"/>
      <c r="BL33" s="480"/>
      <c r="BM33" s="480"/>
      <c r="BN33" s="480"/>
      <c r="BO33" s="480"/>
      <c r="BP33" s="480"/>
      <c r="BQ33" s="480"/>
      <c r="BR33" s="480"/>
      <c r="BS33" s="480"/>
      <c r="BT33" s="480"/>
      <c r="BU33" s="480"/>
      <c r="BV33" s="8"/>
      <c r="BW33" s="479" t="s">
        <v>293</v>
      </c>
      <c r="BX33" s="479"/>
      <c r="BY33" s="480" t="s">
        <v>109</v>
      </c>
      <c r="BZ33" s="480"/>
      <c r="CA33" s="480"/>
      <c r="CB33" s="480"/>
      <c r="CC33" s="480"/>
      <c r="CD33" s="480"/>
      <c r="CE33" s="480"/>
      <c r="CF33" s="480"/>
      <c r="CG33" s="480"/>
      <c r="CH33" s="480"/>
      <c r="CI33" s="480"/>
      <c r="CJ33" s="480"/>
      <c r="CK33" s="480"/>
      <c r="CL33" s="480"/>
      <c r="CM33" s="480"/>
      <c r="CN33" s="12"/>
      <c r="CO33" s="479" t="s">
        <v>121</v>
      </c>
      <c r="CP33" s="479"/>
      <c r="CQ33" s="480" t="s">
        <v>294</v>
      </c>
      <c r="CR33" s="480"/>
      <c r="CS33" s="480"/>
      <c r="CT33" s="480"/>
      <c r="CU33" s="480"/>
      <c r="CV33" s="480"/>
      <c r="CW33" s="480"/>
      <c r="CX33" s="480"/>
      <c r="CY33" s="480"/>
      <c r="CZ33" s="480"/>
      <c r="DA33" s="480"/>
      <c r="DB33" s="480"/>
      <c r="DC33" s="480"/>
      <c r="DD33" s="480"/>
      <c r="DE33" s="480"/>
      <c r="DF33" s="12"/>
      <c r="DG33" s="481" t="s">
        <v>83</v>
      </c>
      <c r="DH33" s="481"/>
      <c r="DI33" s="19"/>
    </row>
    <row r="34" spans="1:113" ht="32.25" customHeight="1" x14ac:dyDescent="0.2">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3</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f>IF(AO34="","",MAX(C34:D43,U34:V43)+1)</f>
        <v>7</v>
      </c>
      <c r="AN34" s="482"/>
      <c r="AO34" s="483" t="str">
        <f>IF('各会計、関係団体の財政状況及び健全化判断比率'!B32="","",'各会計、関係団体の財政状況及び健全化判断比率'!B32)</f>
        <v>病院事業会計</v>
      </c>
      <c r="AP34" s="483"/>
      <c r="AQ34" s="483"/>
      <c r="AR34" s="483"/>
      <c r="AS34" s="483"/>
      <c r="AT34" s="483"/>
      <c r="AU34" s="483"/>
      <c r="AV34" s="483"/>
      <c r="AW34" s="483"/>
      <c r="AX34" s="483"/>
      <c r="AY34" s="483"/>
      <c r="AZ34" s="483"/>
      <c r="BA34" s="483"/>
      <c r="BB34" s="483"/>
      <c r="BC34" s="483"/>
      <c r="BD34" s="2"/>
      <c r="BE34" s="482">
        <f>IF(BG34="","",MAX(C34:D43,U34:V43,AM34:AN43)+1)</f>
        <v>8</v>
      </c>
      <c r="BF34" s="482"/>
      <c r="BG34" s="483" t="str">
        <f>IF('各会計、関係団体の財政状況及び健全化判断比率'!B33="","",'各会計、関係団体の財政状況及び健全化判断比率'!B33)</f>
        <v>公共下水道事業特別会計</v>
      </c>
      <c r="BH34" s="483"/>
      <c r="BI34" s="483"/>
      <c r="BJ34" s="483"/>
      <c r="BK34" s="483"/>
      <c r="BL34" s="483"/>
      <c r="BM34" s="483"/>
      <c r="BN34" s="483"/>
      <c r="BO34" s="483"/>
      <c r="BP34" s="483"/>
      <c r="BQ34" s="483"/>
      <c r="BR34" s="483"/>
      <c r="BS34" s="483"/>
      <c r="BT34" s="483"/>
      <c r="BU34" s="483"/>
      <c r="BV34" s="2"/>
      <c r="BW34" s="482">
        <f>IF(BY34="","",MAX(C34:D43,U34:V43,AM34:AN43,BE34:BF43)+1)</f>
        <v>10</v>
      </c>
      <c r="BX34" s="482"/>
      <c r="BY34" s="483" t="str">
        <f>IF('各会計、関係団体の財政状況及び健全化判断比率'!B68="","",'各会計、関係団体の財政状況及び健全化判断比率'!B68)</f>
        <v>東部地域広域水道企業団（水道事業会計）</v>
      </c>
      <c r="BZ34" s="483"/>
      <c r="CA34" s="483"/>
      <c r="CB34" s="483"/>
      <c r="CC34" s="483"/>
      <c r="CD34" s="483"/>
      <c r="CE34" s="483"/>
      <c r="CF34" s="483"/>
      <c r="CG34" s="483"/>
      <c r="CH34" s="483"/>
      <c r="CI34" s="483"/>
      <c r="CJ34" s="483"/>
      <c r="CK34" s="483"/>
      <c r="CL34" s="483"/>
      <c r="CM34" s="483"/>
      <c r="CN34" s="2"/>
      <c r="CO34" s="482" t="str">
        <f>IF(CQ34="","",MAX(C34:D43,U34:V43,AM34:AN43,BE34:BF43,BW34:BX43)+1)</f>
        <v/>
      </c>
      <c r="CP34" s="482"/>
      <c r="CQ34" s="483" t="str">
        <f>IF('各会計、関係団体の財政状況及び健全化判断比率'!BS7="","",'各会計、関係団体の財政状況及び健全化判断比率'!BS7)</f>
        <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2">
      <c r="A35" s="2"/>
      <c r="B35" s="5"/>
      <c r="C35" s="482">
        <f t="shared" ref="C35:C43" si="0">IF(E35="","",C34+1)</f>
        <v>2</v>
      </c>
      <c r="D35" s="482"/>
      <c r="E35" s="483" t="str">
        <f>IF('各会計、関係団体の財政状況及び健全化判断比率'!B8="","",'各会計、関係団体の財政状況及び健全化判断比率'!B8)</f>
        <v>教育奨励資金特別会計</v>
      </c>
      <c r="F35" s="483"/>
      <c r="G35" s="483"/>
      <c r="H35" s="483"/>
      <c r="I35" s="483"/>
      <c r="J35" s="483"/>
      <c r="K35" s="483"/>
      <c r="L35" s="483"/>
      <c r="M35" s="483"/>
      <c r="N35" s="483"/>
      <c r="O35" s="483"/>
      <c r="P35" s="483"/>
      <c r="Q35" s="483"/>
      <c r="R35" s="483"/>
      <c r="S35" s="483"/>
      <c r="T35" s="2"/>
      <c r="U35" s="482">
        <f t="shared" ref="U35:U43" si="1">IF(W35="","",U34+1)</f>
        <v>4</v>
      </c>
      <c r="V35" s="482"/>
      <c r="W35" s="483" t="str">
        <f>IF('各会計、関係団体の財政状況及び健全化判断比率'!B29="","",'各会計、関係団体の財政状況及び健全化判断比率'!B29)</f>
        <v>後期高齢者医療特別会計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f t="shared" ref="BE35:BE43" si="3">IF(BG35="","",BE34+1)</f>
        <v>9</v>
      </c>
      <c r="BF35" s="482"/>
      <c r="BG35" s="483" t="str">
        <f>IF('各会計、関係団体の財政状況及び健全化判断比率'!B34="","",'各会計、関係団体の財政状況及び健全化判断比率'!B34)</f>
        <v>簡易水道事業特別会計</v>
      </c>
      <c r="BH35" s="483"/>
      <c r="BI35" s="483"/>
      <c r="BJ35" s="483"/>
      <c r="BK35" s="483"/>
      <c r="BL35" s="483"/>
      <c r="BM35" s="483"/>
      <c r="BN35" s="483"/>
      <c r="BO35" s="483"/>
      <c r="BP35" s="483"/>
      <c r="BQ35" s="483"/>
      <c r="BR35" s="483"/>
      <c r="BS35" s="483"/>
      <c r="BT35" s="483"/>
      <c r="BU35" s="483"/>
      <c r="BV35" s="2"/>
      <c r="BW35" s="482">
        <f t="shared" ref="BW35:BW43" si="4">IF(BY35="","",BW34+1)</f>
        <v>11</v>
      </c>
      <c r="BX35" s="482"/>
      <c r="BY35" s="483" t="str">
        <f>IF('各会計、関係団体の財政状況及び健全化判断比率'!B69="","",'各会計、関係団体の財政状況及び健全化判断比率'!B69)</f>
        <v>山梨県市町村総合事務組合（一般会計）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2">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5</v>
      </c>
      <c r="V36" s="482"/>
      <c r="W36" s="483" t="str">
        <f>IF('各会計、関係団体の財政状況及び健全化判断比率'!B30="","",'各会計、関係団体の財政状況及び健全化判断比率'!B30)</f>
        <v>介護保険特別会計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12</v>
      </c>
      <c r="BX36" s="482"/>
      <c r="BY36" s="483" t="str">
        <f>IF('各会計、関係団体の財政状況及び健全化判断比率'!B70="","",'各会計、関係団体の財政状況及び健全化判断比率'!B70)</f>
        <v>山梨県市町村総合事務組合（電子化事業及び会館管理・研修事業特別会計）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2">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f t="shared" si="1"/>
        <v>6</v>
      </c>
      <c r="V37" s="482"/>
      <c r="W37" s="483" t="str">
        <f>IF('各会計、関係団体の財政状況及び健全化判断比率'!B31="","",'各会計、関係団体の財政状況及び健全化判断比率'!B31)</f>
        <v>介護サービス事業特別会計</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13</v>
      </c>
      <c r="BX37" s="482"/>
      <c r="BY37" s="483" t="str">
        <f>IF('各会計、関係団体の財政状況及び健全化判断比率'!B71="","",'各会計、関係団体の財政状況及び健全化判断比率'!B71)</f>
        <v>山梨県市町村総合事務組合（一般廃棄物最終処分場事業特別会計）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2">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14</v>
      </c>
      <c r="BX38" s="482"/>
      <c r="BY38" s="483" t="str">
        <f>IF('各会計、関係団体の財政状況及び健全化判断比率'!B72="","",'各会計、関係団体の財政状況及び健全化判断比率'!B72)</f>
        <v>山梨県市町村総合事務組合（入札参加資格審査事業費特別会計）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2">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15</v>
      </c>
      <c r="BX39" s="482"/>
      <c r="BY39" s="483" t="str">
        <f>IF('各会計、関係団体の財政状況及び健全化判断比率'!B73="","",'各会計、関係団体の財政状況及び健全化判断比率'!B73)</f>
        <v>山梨県市町村総合事務組合（交通災害共済事業特別会計）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2">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16</v>
      </c>
      <c r="BX40" s="482"/>
      <c r="BY40" s="483" t="str">
        <f>IF('各会計、関係団体の財政状況及び健全化判断比率'!B74="","",'各会計、関係団体の財政状況及び健全化判断比率'!B74)</f>
        <v>山梨県後期高齢者医療広域連合（一般会計）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2">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17</v>
      </c>
      <c r="BX41" s="482"/>
      <c r="BY41" s="483" t="str">
        <f>IF('各会計、関係団体の財政状況及び健全化判断比率'!B75="","",'各会計、関係団体の財政状況及び健全化判断比率'!B75)</f>
        <v>山梨県後期高齢者医療広域連合（後期高齢者医療特別会計）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2">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18</v>
      </c>
      <c r="BX42" s="482"/>
      <c r="BY42" s="483" t="str">
        <f>IF('各会計、関係団体の財政状況及び健全化判断比率'!B76="","",'各会計、関係団体の財政状況及び健全化判断比率'!B76)</f>
        <v>富士・東部広域環境事務組合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2">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295</v>
      </c>
      <c r="E46" s="485" t="s">
        <v>299</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2">
      <c r="E47" s="485" t="s">
        <v>301</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2">
      <c r="E48" s="485" t="s">
        <v>303</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2">
      <c r="E49" s="485" t="s">
        <v>304</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2">
      <c r="E50" s="485" t="s">
        <v>203</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2">
      <c r="E51" s="485" t="s">
        <v>307</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2">
      <c r="E52" s="485" t="s">
        <v>309</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2">
      <c r="E53" s="485" t="s">
        <v>197</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2"/>
    <row r="55" spans="5:113" x14ac:dyDescent="0.2"/>
    <row r="56" spans="5:113" x14ac:dyDescent="0.2"/>
  </sheetData>
  <sheetProtection algorithmName="SHA-512" hashValue="7vbJ3n05zHjkZqjEkgr/28xq5tHMVNa/3WihazzvbvwkdVqBOUmzsgpBzMz8Cmwo2uArnDro79iszzNBd+91tQ==" saltValue="y4IhnfZZ114uhE8GDwoUF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131</v>
      </c>
      <c r="DI1" s="577"/>
      <c r="DJ1" s="577"/>
      <c r="DK1" s="577"/>
      <c r="DL1" s="577"/>
      <c r="DM1" s="577"/>
      <c r="DN1" s="578"/>
      <c r="DO1" s="1"/>
      <c r="DP1" s="576" t="s">
        <v>95</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2">
      <c r="B2" s="40" t="s">
        <v>311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4" t="s">
        <v>114</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312</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313</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2">
      <c r="B4" s="364" t="s">
        <v>7</v>
      </c>
      <c r="C4" s="365"/>
      <c r="D4" s="365"/>
      <c r="E4" s="365"/>
      <c r="F4" s="365"/>
      <c r="G4" s="365"/>
      <c r="H4" s="365"/>
      <c r="I4" s="365"/>
      <c r="J4" s="365"/>
      <c r="K4" s="365"/>
      <c r="L4" s="365"/>
      <c r="M4" s="365"/>
      <c r="N4" s="365"/>
      <c r="O4" s="365"/>
      <c r="P4" s="365"/>
      <c r="Q4" s="407"/>
      <c r="R4" s="364" t="s">
        <v>316</v>
      </c>
      <c r="S4" s="365"/>
      <c r="T4" s="365"/>
      <c r="U4" s="365"/>
      <c r="V4" s="365"/>
      <c r="W4" s="365"/>
      <c r="X4" s="365"/>
      <c r="Y4" s="407"/>
      <c r="Z4" s="364" t="s">
        <v>319</v>
      </c>
      <c r="AA4" s="365"/>
      <c r="AB4" s="365"/>
      <c r="AC4" s="407"/>
      <c r="AD4" s="364" t="s">
        <v>235</v>
      </c>
      <c r="AE4" s="365"/>
      <c r="AF4" s="365"/>
      <c r="AG4" s="365"/>
      <c r="AH4" s="365"/>
      <c r="AI4" s="365"/>
      <c r="AJ4" s="365"/>
      <c r="AK4" s="407"/>
      <c r="AL4" s="364" t="s">
        <v>319</v>
      </c>
      <c r="AM4" s="365"/>
      <c r="AN4" s="365"/>
      <c r="AO4" s="407"/>
      <c r="AP4" s="579" t="s">
        <v>167</v>
      </c>
      <c r="AQ4" s="579"/>
      <c r="AR4" s="579"/>
      <c r="AS4" s="579"/>
      <c r="AT4" s="579"/>
      <c r="AU4" s="579"/>
      <c r="AV4" s="579"/>
      <c r="AW4" s="579"/>
      <c r="AX4" s="579"/>
      <c r="AY4" s="579"/>
      <c r="AZ4" s="579"/>
      <c r="BA4" s="579"/>
      <c r="BB4" s="579"/>
      <c r="BC4" s="579"/>
      <c r="BD4" s="579"/>
      <c r="BE4" s="579"/>
      <c r="BF4" s="579"/>
      <c r="BG4" s="579" t="s">
        <v>300</v>
      </c>
      <c r="BH4" s="579"/>
      <c r="BI4" s="579"/>
      <c r="BJ4" s="579"/>
      <c r="BK4" s="579"/>
      <c r="BL4" s="579"/>
      <c r="BM4" s="579"/>
      <c r="BN4" s="579"/>
      <c r="BO4" s="579" t="s">
        <v>319</v>
      </c>
      <c r="BP4" s="579"/>
      <c r="BQ4" s="579"/>
      <c r="BR4" s="579"/>
      <c r="BS4" s="579" t="s">
        <v>321</v>
      </c>
      <c r="BT4" s="579"/>
      <c r="BU4" s="579"/>
      <c r="BV4" s="579"/>
      <c r="BW4" s="579"/>
      <c r="BX4" s="579"/>
      <c r="BY4" s="579"/>
      <c r="BZ4" s="579"/>
      <c r="CA4" s="579"/>
      <c r="CB4" s="579"/>
      <c r="CD4" s="364" t="s">
        <v>322</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2">
      <c r="B5" s="580" t="s">
        <v>318</v>
      </c>
      <c r="C5" s="581"/>
      <c r="D5" s="581"/>
      <c r="E5" s="581"/>
      <c r="F5" s="581"/>
      <c r="G5" s="581"/>
      <c r="H5" s="581"/>
      <c r="I5" s="581"/>
      <c r="J5" s="581"/>
      <c r="K5" s="581"/>
      <c r="L5" s="581"/>
      <c r="M5" s="581"/>
      <c r="N5" s="581"/>
      <c r="O5" s="581"/>
      <c r="P5" s="581"/>
      <c r="Q5" s="582"/>
      <c r="R5" s="583">
        <v>3132993</v>
      </c>
      <c r="S5" s="584"/>
      <c r="T5" s="584"/>
      <c r="U5" s="584"/>
      <c r="V5" s="584"/>
      <c r="W5" s="584"/>
      <c r="X5" s="584"/>
      <c r="Y5" s="585"/>
      <c r="Z5" s="586">
        <v>23.9</v>
      </c>
      <c r="AA5" s="586"/>
      <c r="AB5" s="586"/>
      <c r="AC5" s="586"/>
      <c r="AD5" s="587">
        <v>3132993</v>
      </c>
      <c r="AE5" s="587"/>
      <c r="AF5" s="587"/>
      <c r="AG5" s="587"/>
      <c r="AH5" s="587"/>
      <c r="AI5" s="587"/>
      <c r="AJ5" s="587"/>
      <c r="AK5" s="587"/>
      <c r="AL5" s="588">
        <v>41.8</v>
      </c>
      <c r="AM5" s="589"/>
      <c r="AN5" s="589"/>
      <c r="AO5" s="590"/>
      <c r="AP5" s="580" t="s">
        <v>323</v>
      </c>
      <c r="AQ5" s="581"/>
      <c r="AR5" s="581"/>
      <c r="AS5" s="581"/>
      <c r="AT5" s="581"/>
      <c r="AU5" s="581"/>
      <c r="AV5" s="581"/>
      <c r="AW5" s="581"/>
      <c r="AX5" s="581"/>
      <c r="AY5" s="581"/>
      <c r="AZ5" s="581"/>
      <c r="BA5" s="581"/>
      <c r="BB5" s="581"/>
      <c r="BC5" s="581"/>
      <c r="BD5" s="581"/>
      <c r="BE5" s="581"/>
      <c r="BF5" s="582"/>
      <c r="BG5" s="591">
        <v>3122768</v>
      </c>
      <c r="BH5" s="370"/>
      <c r="BI5" s="370"/>
      <c r="BJ5" s="370"/>
      <c r="BK5" s="370"/>
      <c r="BL5" s="370"/>
      <c r="BM5" s="370"/>
      <c r="BN5" s="592"/>
      <c r="BO5" s="593">
        <v>99.7</v>
      </c>
      <c r="BP5" s="593"/>
      <c r="BQ5" s="593"/>
      <c r="BR5" s="593"/>
      <c r="BS5" s="594">
        <v>23670</v>
      </c>
      <c r="BT5" s="594"/>
      <c r="BU5" s="594"/>
      <c r="BV5" s="594"/>
      <c r="BW5" s="594"/>
      <c r="BX5" s="594"/>
      <c r="BY5" s="594"/>
      <c r="BZ5" s="594"/>
      <c r="CA5" s="594"/>
      <c r="CB5" s="595"/>
      <c r="CD5" s="364" t="s">
        <v>167</v>
      </c>
      <c r="CE5" s="365"/>
      <c r="CF5" s="365"/>
      <c r="CG5" s="365"/>
      <c r="CH5" s="365"/>
      <c r="CI5" s="365"/>
      <c r="CJ5" s="365"/>
      <c r="CK5" s="365"/>
      <c r="CL5" s="365"/>
      <c r="CM5" s="365"/>
      <c r="CN5" s="365"/>
      <c r="CO5" s="365"/>
      <c r="CP5" s="365"/>
      <c r="CQ5" s="407"/>
      <c r="CR5" s="364" t="s">
        <v>326</v>
      </c>
      <c r="CS5" s="365"/>
      <c r="CT5" s="365"/>
      <c r="CU5" s="365"/>
      <c r="CV5" s="365"/>
      <c r="CW5" s="365"/>
      <c r="CX5" s="365"/>
      <c r="CY5" s="407"/>
      <c r="CZ5" s="364" t="s">
        <v>319</v>
      </c>
      <c r="DA5" s="365"/>
      <c r="DB5" s="365"/>
      <c r="DC5" s="407"/>
      <c r="DD5" s="364" t="s">
        <v>327</v>
      </c>
      <c r="DE5" s="365"/>
      <c r="DF5" s="365"/>
      <c r="DG5" s="365"/>
      <c r="DH5" s="365"/>
      <c r="DI5" s="365"/>
      <c r="DJ5" s="365"/>
      <c r="DK5" s="365"/>
      <c r="DL5" s="365"/>
      <c r="DM5" s="365"/>
      <c r="DN5" s="365"/>
      <c r="DO5" s="365"/>
      <c r="DP5" s="407"/>
      <c r="DQ5" s="364" t="s">
        <v>329</v>
      </c>
      <c r="DR5" s="365"/>
      <c r="DS5" s="365"/>
      <c r="DT5" s="365"/>
      <c r="DU5" s="365"/>
      <c r="DV5" s="365"/>
      <c r="DW5" s="365"/>
      <c r="DX5" s="365"/>
      <c r="DY5" s="365"/>
      <c r="DZ5" s="365"/>
      <c r="EA5" s="365"/>
      <c r="EB5" s="365"/>
      <c r="EC5" s="407"/>
    </row>
    <row r="6" spans="2:143" ht="11.25" customHeight="1" x14ac:dyDescent="0.2">
      <c r="B6" s="596" t="s">
        <v>330</v>
      </c>
      <c r="C6" s="485"/>
      <c r="D6" s="485"/>
      <c r="E6" s="485"/>
      <c r="F6" s="485"/>
      <c r="G6" s="485"/>
      <c r="H6" s="485"/>
      <c r="I6" s="485"/>
      <c r="J6" s="485"/>
      <c r="K6" s="485"/>
      <c r="L6" s="485"/>
      <c r="M6" s="485"/>
      <c r="N6" s="485"/>
      <c r="O6" s="485"/>
      <c r="P6" s="485"/>
      <c r="Q6" s="597"/>
      <c r="R6" s="591">
        <v>115822</v>
      </c>
      <c r="S6" s="370"/>
      <c r="T6" s="370"/>
      <c r="U6" s="370"/>
      <c r="V6" s="370"/>
      <c r="W6" s="370"/>
      <c r="X6" s="370"/>
      <c r="Y6" s="592"/>
      <c r="Z6" s="593">
        <v>0.9</v>
      </c>
      <c r="AA6" s="593"/>
      <c r="AB6" s="593"/>
      <c r="AC6" s="593"/>
      <c r="AD6" s="594">
        <v>115822</v>
      </c>
      <c r="AE6" s="594"/>
      <c r="AF6" s="594"/>
      <c r="AG6" s="594"/>
      <c r="AH6" s="594"/>
      <c r="AI6" s="594"/>
      <c r="AJ6" s="594"/>
      <c r="AK6" s="594"/>
      <c r="AL6" s="598">
        <v>1.5</v>
      </c>
      <c r="AM6" s="376"/>
      <c r="AN6" s="376"/>
      <c r="AO6" s="599"/>
      <c r="AP6" s="596" t="s">
        <v>104</v>
      </c>
      <c r="AQ6" s="485"/>
      <c r="AR6" s="485"/>
      <c r="AS6" s="485"/>
      <c r="AT6" s="485"/>
      <c r="AU6" s="485"/>
      <c r="AV6" s="485"/>
      <c r="AW6" s="485"/>
      <c r="AX6" s="485"/>
      <c r="AY6" s="485"/>
      <c r="AZ6" s="485"/>
      <c r="BA6" s="485"/>
      <c r="BB6" s="485"/>
      <c r="BC6" s="485"/>
      <c r="BD6" s="485"/>
      <c r="BE6" s="485"/>
      <c r="BF6" s="597"/>
      <c r="BG6" s="591">
        <v>3122768</v>
      </c>
      <c r="BH6" s="370"/>
      <c r="BI6" s="370"/>
      <c r="BJ6" s="370"/>
      <c r="BK6" s="370"/>
      <c r="BL6" s="370"/>
      <c r="BM6" s="370"/>
      <c r="BN6" s="592"/>
      <c r="BO6" s="593">
        <v>99.7</v>
      </c>
      <c r="BP6" s="593"/>
      <c r="BQ6" s="593"/>
      <c r="BR6" s="593"/>
      <c r="BS6" s="594">
        <v>23670</v>
      </c>
      <c r="BT6" s="594"/>
      <c r="BU6" s="594"/>
      <c r="BV6" s="594"/>
      <c r="BW6" s="594"/>
      <c r="BX6" s="594"/>
      <c r="BY6" s="594"/>
      <c r="BZ6" s="594"/>
      <c r="CA6" s="594"/>
      <c r="CB6" s="595"/>
      <c r="CD6" s="580" t="s">
        <v>331</v>
      </c>
      <c r="CE6" s="581"/>
      <c r="CF6" s="581"/>
      <c r="CG6" s="581"/>
      <c r="CH6" s="581"/>
      <c r="CI6" s="581"/>
      <c r="CJ6" s="581"/>
      <c r="CK6" s="581"/>
      <c r="CL6" s="581"/>
      <c r="CM6" s="581"/>
      <c r="CN6" s="581"/>
      <c r="CO6" s="581"/>
      <c r="CP6" s="581"/>
      <c r="CQ6" s="582"/>
      <c r="CR6" s="591">
        <v>112814</v>
      </c>
      <c r="CS6" s="370"/>
      <c r="CT6" s="370"/>
      <c r="CU6" s="370"/>
      <c r="CV6" s="370"/>
      <c r="CW6" s="370"/>
      <c r="CX6" s="370"/>
      <c r="CY6" s="592"/>
      <c r="CZ6" s="588">
        <v>0.9</v>
      </c>
      <c r="DA6" s="589"/>
      <c r="DB6" s="589"/>
      <c r="DC6" s="600"/>
      <c r="DD6" s="601" t="s">
        <v>206</v>
      </c>
      <c r="DE6" s="370"/>
      <c r="DF6" s="370"/>
      <c r="DG6" s="370"/>
      <c r="DH6" s="370"/>
      <c r="DI6" s="370"/>
      <c r="DJ6" s="370"/>
      <c r="DK6" s="370"/>
      <c r="DL6" s="370"/>
      <c r="DM6" s="370"/>
      <c r="DN6" s="370"/>
      <c r="DO6" s="370"/>
      <c r="DP6" s="592"/>
      <c r="DQ6" s="601">
        <v>112814</v>
      </c>
      <c r="DR6" s="370"/>
      <c r="DS6" s="370"/>
      <c r="DT6" s="370"/>
      <c r="DU6" s="370"/>
      <c r="DV6" s="370"/>
      <c r="DW6" s="370"/>
      <c r="DX6" s="370"/>
      <c r="DY6" s="370"/>
      <c r="DZ6" s="370"/>
      <c r="EA6" s="370"/>
      <c r="EB6" s="370"/>
      <c r="EC6" s="602"/>
    </row>
    <row r="7" spans="2:143" ht="11.25" customHeight="1" x14ac:dyDescent="0.2">
      <c r="B7" s="596" t="s">
        <v>43</v>
      </c>
      <c r="C7" s="485"/>
      <c r="D7" s="485"/>
      <c r="E7" s="485"/>
      <c r="F7" s="485"/>
      <c r="G7" s="485"/>
      <c r="H7" s="485"/>
      <c r="I7" s="485"/>
      <c r="J7" s="485"/>
      <c r="K7" s="485"/>
      <c r="L7" s="485"/>
      <c r="M7" s="485"/>
      <c r="N7" s="485"/>
      <c r="O7" s="485"/>
      <c r="P7" s="485"/>
      <c r="Q7" s="597"/>
      <c r="R7" s="591">
        <v>1172</v>
      </c>
      <c r="S7" s="370"/>
      <c r="T7" s="370"/>
      <c r="U7" s="370"/>
      <c r="V7" s="370"/>
      <c r="W7" s="370"/>
      <c r="X7" s="370"/>
      <c r="Y7" s="592"/>
      <c r="Z7" s="593">
        <v>0</v>
      </c>
      <c r="AA7" s="593"/>
      <c r="AB7" s="593"/>
      <c r="AC7" s="593"/>
      <c r="AD7" s="594">
        <v>1172</v>
      </c>
      <c r="AE7" s="594"/>
      <c r="AF7" s="594"/>
      <c r="AG7" s="594"/>
      <c r="AH7" s="594"/>
      <c r="AI7" s="594"/>
      <c r="AJ7" s="594"/>
      <c r="AK7" s="594"/>
      <c r="AL7" s="598">
        <v>0</v>
      </c>
      <c r="AM7" s="376"/>
      <c r="AN7" s="376"/>
      <c r="AO7" s="599"/>
      <c r="AP7" s="596" t="s">
        <v>332</v>
      </c>
      <c r="AQ7" s="485"/>
      <c r="AR7" s="485"/>
      <c r="AS7" s="485"/>
      <c r="AT7" s="485"/>
      <c r="AU7" s="485"/>
      <c r="AV7" s="485"/>
      <c r="AW7" s="485"/>
      <c r="AX7" s="485"/>
      <c r="AY7" s="485"/>
      <c r="AZ7" s="485"/>
      <c r="BA7" s="485"/>
      <c r="BB7" s="485"/>
      <c r="BC7" s="485"/>
      <c r="BD7" s="485"/>
      <c r="BE7" s="485"/>
      <c r="BF7" s="597"/>
      <c r="BG7" s="591">
        <v>1376242</v>
      </c>
      <c r="BH7" s="370"/>
      <c r="BI7" s="370"/>
      <c r="BJ7" s="370"/>
      <c r="BK7" s="370"/>
      <c r="BL7" s="370"/>
      <c r="BM7" s="370"/>
      <c r="BN7" s="592"/>
      <c r="BO7" s="593">
        <v>43.9</v>
      </c>
      <c r="BP7" s="593"/>
      <c r="BQ7" s="593"/>
      <c r="BR7" s="593"/>
      <c r="BS7" s="594">
        <v>23670</v>
      </c>
      <c r="BT7" s="594"/>
      <c r="BU7" s="594"/>
      <c r="BV7" s="594"/>
      <c r="BW7" s="594"/>
      <c r="BX7" s="594"/>
      <c r="BY7" s="594"/>
      <c r="BZ7" s="594"/>
      <c r="CA7" s="594"/>
      <c r="CB7" s="595"/>
      <c r="CD7" s="596" t="s">
        <v>335</v>
      </c>
      <c r="CE7" s="485"/>
      <c r="CF7" s="485"/>
      <c r="CG7" s="485"/>
      <c r="CH7" s="485"/>
      <c r="CI7" s="485"/>
      <c r="CJ7" s="485"/>
      <c r="CK7" s="485"/>
      <c r="CL7" s="485"/>
      <c r="CM7" s="485"/>
      <c r="CN7" s="485"/>
      <c r="CO7" s="485"/>
      <c r="CP7" s="485"/>
      <c r="CQ7" s="597"/>
      <c r="CR7" s="591">
        <v>2223481</v>
      </c>
      <c r="CS7" s="370"/>
      <c r="CT7" s="370"/>
      <c r="CU7" s="370"/>
      <c r="CV7" s="370"/>
      <c r="CW7" s="370"/>
      <c r="CX7" s="370"/>
      <c r="CY7" s="592"/>
      <c r="CZ7" s="593">
        <v>17.899999999999999</v>
      </c>
      <c r="DA7" s="593"/>
      <c r="DB7" s="593"/>
      <c r="DC7" s="593"/>
      <c r="DD7" s="601">
        <v>62374</v>
      </c>
      <c r="DE7" s="370"/>
      <c r="DF7" s="370"/>
      <c r="DG7" s="370"/>
      <c r="DH7" s="370"/>
      <c r="DI7" s="370"/>
      <c r="DJ7" s="370"/>
      <c r="DK7" s="370"/>
      <c r="DL7" s="370"/>
      <c r="DM7" s="370"/>
      <c r="DN7" s="370"/>
      <c r="DO7" s="370"/>
      <c r="DP7" s="592"/>
      <c r="DQ7" s="601">
        <v>1820711</v>
      </c>
      <c r="DR7" s="370"/>
      <c r="DS7" s="370"/>
      <c r="DT7" s="370"/>
      <c r="DU7" s="370"/>
      <c r="DV7" s="370"/>
      <c r="DW7" s="370"/>
      <c r="DX7" s="370"/>
      <c r="DY7" s="370"/>
      <c r="DZ7" s="370"/>
      <c r="EA7" s="370"/>
      <c r="EB7" s="370"/>
      <c r="EC7" s="602"/>
    </row>
    <row r="8" spans="2:143" ht="11.25" customHeight="1" x14ac:dyDescent="0.2">
      <c r="B8" s="596" t="s">
        <v>336</v>
      </c>
      <c r="C8" s="485"/>
      <c r="D8" s="485"/>
      <c r="E8" s="485"/>
      <c r="F8" s="485"/>
      <c r="G8" s="485"/>
      <c r="H8" s="485"/>
      <c r="I8" s="485"/>
      <c r="J8" s="485"/>
      <c r="K8" s="485"/>
      <c r="L8" s="485"/>
      <c r="M8" s="485"/>
      <c r="N8" s="485"/>
      <c r="O8" s="485"/>
      <c r="P8" s="485"/>
      <c r="Q8" s="597"/>
      <c r="R8" s="591">
        <v>14318</v>
      </c>
      <c r="S8" s="370"/>
      <c r="T8" s="370"/>
      <c r="U8" s="370"/>
      <c r="V8" s="370"/>
      <c r="W8" s="370"/>
      <c r="X8" s="370"/>
      <c r="Y8" s="592"/>
      <c r="Z8" s="593">
        <v>0.1</v>
      </c>
      <c r="AA8" s="593"/>
      <c r="AB8" s="593"/>
      <c r="AC8" s="593"/>
      <c r="AD8" s="594">
        <v>14318</v>
      </c>
      <c r="AE8" s="594"/>
      <c r="AF8" s="594"/>
      <c r="AG8" s="594"/>
      <c r="AH8" s="594"/>
      <c r="AI8" s="594"/>
      <c r="AJ8" s="594"/>
      <c r="AK8" s="594"/>
      <c r="AL8" s="598">
        <v>0.2</v>
      </c>
      <c r="AM8" s="376"/>
      <c r="AN8" s="376"/>
      <c r="AO8" s="599"/>
      <c r="AP8" s="596" t="s">
        <v>128</v>
      </c>
      <c r="AQ8" s="485"/>
      <c r="AR8" s="485"/>
      <c r="AS8" s="485"/>
      <c r="AT8" s="485"/>
      <c r="AU8" s="485"/>
      <c r="AV8" s="485"/>
      <c r="AW8" s="485"/>
      <c r="AX8" s="485"/>
      <c r="AY8" s="485"/>
      <c r="AZ8" s="485"/>
      <c r="BA8" s="485"/>
      <c r="BB8" s="485"/>
      <c r="BC8" s="485"/>
      <c r="BD8" s="485"/>
      <c r="BE8" s="485"/>
      <c r="BF8" s="597"/>
      <c r="BG8" s="591">
        <v>41411</v>
      </c>
      <c r="BH8" s="370"/>
      <c r="BI8" s="370"/>
      <c r="BJ8" s="370"/>
      <c r="BK8" s="370"/>
      <c r="BL8" s="370"/>
      <c r="BM8" s="370"/>
      <c r="BN8" s="592"/>
      <c r="BO8" s="593">
        <v>1.3</v>
      </c>
      <c r="BP8" s="593"/>
      <c r="BQ8" s="593"/>
      <c r="BR8" s="593"/>
      <c r="BS8" s="594" t="s">
        <v>206</v>
      </c>
      <c r="BT8" s="594"/>
      <c r="BU8" s="594"/>
      <c r="BV8" s="594"/>
      <c r="BW8" s="594"/>
      <c r="BX8" s="594"/>
      <c r="BY8" s="594"/>
      <c r="BZ8" s="594"/>
      <c r="CA8" s="594"/>
      <c r="CB8" s="595"/>
      <c r="CD8" s="596" t="s">
        <v>339</v>
      </c>
      <c r="CE8" s="485"/>
      <c r="CF8" s="485"/>
      <c r="CG8" s="485"/>
      <c r="CH8" s="485"/>
      <c r="CI8" s="485"/>
      <c r="CJ8" s="485"/>
      <c r="CK8" s="485"/>
      <c r="CL8" s="485"/>
      <c r="CM8" s="485"/>
      <c r="CN8" s="485"/>
      <c r="CO8" s="485"/>
      <c r="CP8" s="485"/>
      <c r="CQ8" s="597"/>
      <c r="CR8" s="591">
        <v>3139286</v>
      </c>
      <c r="CS8" s="370"/>
      <c r="CT8" s="370"/>
      <c r="CU8" s="370"/>
      <c r="CV8" s="370"/>
      <c r="CW8" s="370"/>
      <c r="CX8" s="370"/>
      <c r="CY8" s="592"/>
      <c r="CZ8" s="593">
        <v>25.3</v>
      </c>
      <c r="DA8" s="593"/>
      <c r="DB8" s="593"/>
      <c r="DC8" s="593"/>
      <c r="DD8" s="601">
        <v>4086</v>
      </c>
      <c r="DE8" s="370"/>
      <c r="DF8" s="370"/>
      <c r="DG8" s="370"/>
      <c r="DH8" s="370"/>
      <c r="DI8" s="370"/>
      <c r="DJ8" s="370"/>
      <c r="DK8" s="370"/>
      <c r="DL8" s="370"/>
      <c r="DM8" s="370"/>
      <c r="DN8" s="370"/>
      <c r="DO8" s="370"/>
      <c r="DP8" s="592"/>
      <c r="DQ8" s="601">
        <v>1695489</v>
      </c>
      <c r="DR8" s="370"/>
      <c r="DS8" s="370"/>
      <c r="DT8" s="370"/>
      <c r="DU8" s="370"/>
      <c r="DV8" s="370"/>
      <c r="DW8" s="370"/>
      <c r="DX8" s="370"/>
      <c r="DY8" s="370"/>
      <c r="DZ8" s="370"/>
      <c r="EA8" s="370"/>
      <c r="EB8" s="370"/>
      <c r="EC8" s="602"/>
    </row>
    <row r="9" spans="2:143" ht="11.25" customHeight="1" x14ac:dyDescent="0.2">
      <c r="B9" s="596" t="s">
        <v>338</v>
      </c>
      <c r="C9" s="485"/>
      <c r="D9" s="485"/>
      <c r="E9" s="485"/>
      <c r="F9" s="485"/>
      <c r="G9" s="485"/>
      <c r="H9" s="485"/>
      <c r="I9" s="485"/>
      <c r="J9" s="485"/>
      <c r="K9" s="485"/>
      <c r="L9" s="485"/>
      <c r="M9" s="485"/>
      <c r="N9" s="485"/>
      <c r="O9" s="485"/>
      <c r="P9" s="485"/>
      <c r="Q9" s="597"/>
      <c r="R9" s="591">
        <v>12401</v>
      </c>
      <c r="S9" s="370"/>
      <c r="T9" s="370"/>
      <c r="U9" s="370"/>
      <c r="V9" s="370"/>
      <c r="W9" s="370"/>
      <c r="X9" s="370"/>
      <c r="Y9" s="592"/>
      <c r="Z9" s="593">
        <v>0.1</v>
      </c>
      <c r="AA9" s="593"/>
      <c r="AB9" s="593"/>
      <c r="AC9" s="593"/>
      <c r="AD9" s="594">
        <v>12401</v>
      </c>
      <c r="AE9" s="594"/>
      <c r="AF9" s="594"/>
      <c r="AG9" s="594"/>
      <c r="AH9" s="594"/>
      <c r="AI9" s="594"/>
      <c r="AJ9" s="594"/>
      <c r="AK9" s="594"/>
      <c r="AL9" s="598">
        <v>0.2</v>
      </c>
      <c r="AM9" s="376"/>
      <c r="AN9" s="376"/>
      <c r="AO9" s="599"/>
      <c r="AP9" s="596" t="s">
        <v>340</v>
      </c>
      <c r="AQ9" s="485"/>
      <c r="AR9" s="485"/>
      <c r="AS9" s="485"/>
      <c r="AT9" s="485"/>
      <c r="AU9" s="485"/>
      <c r="AV9" s="485"/>
      <c r="AW9" s="485"/>
      <c r="AX9" s="485"/>
      <c r="AY9" s="485"/>
      <c r="AZ9" s="485"/>
      <c r="BA9" s="485"/>
      <c r="BB9" s="485"/>
      <c r="BC9" s="485"/>
      <c r="BD9" s="485"/>
      <c r="BE9" s="485"/>
      <c r="BF9" s="597"/>
      <c r="BG9" s="591">
        <v>1074777</v>
      </c>
      <c r="BH9" s="370"/>
      <c r="BI9" s="370"/>
      <c r="BJ9" s="370"/>
      <c r="BK9" s="370"/>
      <c r="BL9" s="370"/>
      <c r="BM9" s="370"/>
      <c r="BN9" s="592"/>
      <c r="BO9" s="593">
        <v>34.299999999999997</v>
      </c>
      <c r="BP9" s="593"/>
      <c r="BQ9" s="593"/>
      <c r="BR9" s="593"/>
      <c r="BS9" s="594" t="s">
        <v>206</v>
      </c>
      <c r="BT9" s="594"/>
      <c r="BU9" s="594"/>
      <c r="BV9" s="594"/>
      <c r="BW9" s="594"/>
      <c r="BX9" s="594"/>
      <c r="BY9" s="594"/>
      <c r="BZ9" s="594"/>
      <c r="CA9" s="594"/>
      <c r="CB9" s="595"/>
      <c r="CD9" s="596" t="s">
        <v>343</v>
      </c>
      <c r="CE9" s="485"/>
      <c r="CF9" s="485"/>
      <c r="CG9" s="485"/>
      <c r="CH9" s="485"/>
      <c r="CI9" s="485"/>
      <c r="CJ9" s="485"/>
      <c r="CK9" s="485"/>
      <c r="CL9" s="485"/>
      <c r="CM9" s="485"/>
      <c r="CN9" s="485"/>
      <c r="CO9" s="485"/>
      <c r="CP9" s="485"/>
      <c r="CQ9" s="597"/>
      <c r="CR9" s="591">
        <v>1690607</v>
      </c>
      <c r="CS9" s="370"/>
      <c r="CT9" s="370"/>
      <c r="CU9" s="370"/>
      <c r="CV9" s="370"/>
      <c r="CW9" s="370"/>
      <c r="CX9" s="370"/>
      <c r="CY9" s="592"/>
      <c r="CZ9" s="593">
        <v>13.6</v>
      </c>
      <c r="DA9" s="593"/>
      <c r="DB9" s="593"/>
      <c r="DC9" s="593"/>
      <c r="DD9" s="601">
        <v>132509</v>
      </c>
      <c r="DE9" s="370"/>
      <c r="DF9" s="370"/>
      <c r="DG9" s="370"/>
      <c r="DH9" s="370"/>
      <c r="DI9" s="370"/>
      <c r="DJ9" s="370"/>
      <c r="DK9" s="370"/>
      <c r="DL9" s="370"/>
      <c r="DM9" s="370"/>
      <c r="DN9" s="370"/>
      <c r="DO9" s="370"/>
      <c r="DP9" s="592"/>
      <c r="DQ9" s="601">
        <v>1266004</v>
      </c>
      <c r="DR9" s="370"/>
      <c r="DS9" s="370"/>
      <c r="DT9" s="370"/>
      <c r="DU9" s="370"/>
      <c r="DV9" s="370"/>
      <c r="DW9" s="370"/>
      <c r="DX9" s="370"/>
      <c r="DY9" s="370"/>
      <c r="DZ9" s="370"/>
      <c r="EA9" s="370"/>
      <c r="EB9" s="370"/>
      <c r="EC9" s="602"/>
    </row>
    <row r="10" spans="2:143" ht="11.25" customHeight="1" x14ac:dyDescent="0.2">
      <c r="B10" s="596" t="s">
        <v>136</v>
      </c>
      <c r="C10" s="485"/>
      <c r="D10" s="485"/>
      <c r="E10" s="485"/>
      <c r="F10" s="485"/>
      <c r="G10" s="485"/>
      <c r="H10" s="485"/>
      <c r="I10" s="485"/>
      <c r="J10" s="485"/>
      <c r="K10" s="485"/>
      <c r="L10" s="485"/>
      <c r="M10" s="485"/>
      <c r="N10" s="485"/>
      <c r="O10" s="485"/>
      <c r="P10" s="485"/>
      <c r="Q10" s="597"/>
      <c r="R10" s="591" t="s">
        <v>206</v>
      </c>
      <c r="S10" s="370"/>
      <c r="T10" s="370"/>
      <c r="U10" s="370"/>
      <c r="V10" s="370"/>
      <c r="W10" s="370"/>
      <c r="X10" s="370"/>
      <c r="Y10" s="592"/>
      <c r="Z10" s="593" t="s">
        <v>206</v>
      </c>
      <c r="AA10" s="593"/>
      <c r="AB10" s="593"/>
      <c r="AC10" s="593"/>
      <c r="AD10" s="594" t="s">
        <v>206</v>
      </c>
      <c r="AE10" s="594"/>
      <c r="AF10" s="594"/>
      <c r="AG10" s="594"/>
      <c r="AH10" s="594"/>
      <c r="AI10" s="594"/>
      <c r="AJ10" s="594"/>
      <c r="AK10" s="594"/>
      <c r="AL10" s="598" t="s">
        <v>206</v>
      </c>
      <c r="AM10" s="376"/>
      <c r="AN10" s="376"/>
      <c r="AO10" s="599"/>
      <c r="AP10" s="596" t="s">
        <v>196</v>
      </c>
      <c r="AQ10" s="485"/>
      <c r="AR10" s="485"/>
      <c r="AS10" s="485"/>
      <c r="AT10" s="485"/>
      <c r="AU10" s="485"/>
      <c r="AV10" s="485"/>
      <c r="AW10" s="485"/>
      <c r="AX10" s="485"/>
      <c r="AY10" s="485"/>
      <c r="AZ10" s="485"/>
      <c r="BA10" s="485"/>
      <c r="BB10" s="485"/>
      <c r="BC10" s="485"/>
      <c r="BD10" s="485"/>
      <c r="BE10" s="485"/>
      <c r="BF10" s="597"/>
      <c r="BG10" s="591">
        <v>78033</v>
      </c>
      <c r="BH10" s="370"/>
      <c r="BI10" s="370"/>
      <c r="BJ10" s="370"/>
      <c r="BK10" s="370"/>
      <c r="BL10" s="370"/>
      <c r="BM10" s="370"/>
      <c r="BN10" s="592"/>
      <c r="BO10" s="593">
        <v>2.5</v>
      </c>
      <c r="BP10" s="593"/>
      <c r="BQ10" s="593"/>
      <c r="BR10" s="593"/>
      <c r="BS10" s="594" t="s">
        <v>206</v>
      </c>
      <c r="BT10" s="594"/>
      <c r="BU10" s="594"/>
      <c r="BV10" s="594"/>
      <c r="BW10" s="594"/>
      <c r="BX10" s="594"/>
      <c r="BY10" s="594"/>
      <c r="BZ10" s="594"/>
      <c r="CA10" s="594"/>
      <c r="CB10" s="595"/>
      <c r="CD10" s="596" t="s">
        <v>231</v>
      </c>
      <c r="CE10" s="485"/>
      <c r="CF10" s="485"/>
      <c r="CG10" s="485"/>
      <c r="CH10" s="485"/>
      <c r="CI10" s="485"/>
      <c r="CJ10" s="485"/>
      <c r="CK10" s="485"/>
      <c r="CL10" s="485"/>
      <c r="CM10" s="485"/>
      <c r="CN10" s="485"/>
      <c r="CO10" s="485"/>
      <c r="CP10" s="485"/>
      <c r="CQ10" s="597"/>
      <c r="CR10" s="591">
        <v>5090</v>
      </c>
      <c r="CS10" s="370"/>
      <c r="CT10" s="370"/>
      <c r="CU10" s="370"/>
      <c r="CV10" s="370"/>
      <c r="CW10" s="370"/>
      <c r="CX10" s="370"/>
      <c r="CY10" s="592"/>
      <c r="CZ10" s="593">
        <v>0</v>
      </c>
      <c r="DA10" s="593"/>
      <c r="DB10" s="593"/>
      <c r="DC10" s="593"/>
      <c r="DD10" s="601" t="s">
        <v>206</v>
      </c>
      <c r="DE10" s="370"/>
      <c r="DF10" s="370"/>
      <c r="DG10" s="370"/>
      <c r="DH10" s="370"/>
      <c r="DI10" s="370"/>
      <c r="DJ10" s="370"/>
      <c r="DK10" s="370"/>
      <c r="DL10" s="370"/>
      <c r="DM10" s="370"/>
      <c r="DN10" s="370"/>
      <c r="DO10" s="370"/>
      <c r="DP10" s="592"/>
      <c r="DQ10" s="601">
        <v>5090</v>
      </c>
      <c r="DR10" s="370"/>
      <c r="DS10" s="370"/>
      <c r="DT10" s="370"/>
      <c r="DU10" s="370"/>
      <c r="DV10" s="370"/>
      <c r="DW10" s="370"/>
      <c r="DX10" s="370"/>
      <c r="DY10" s="370"/>
      <c r="DZ10" s="370"/>
      <c r="EA10" s="370"/>
      <c r="EB10" s="370"/>
      <c r="EC10" s="602"/>
    </row>
    <row r="11" spans="2:143" ht="11.25" customHeight="1" x14ac:dyDescent="0.2">
      <c r="B11" s="596" t="s">
        <v>102</v>
      </c>
      <c r="C11" s="485"/>
      <c r="D11" s="485"/>
      <c r="E11" s="485"/>
      <c r="F11" s="485"/>
      <c r="G11" s="485"/>
      <c r="H11" s="485"/>
      <c r="I11" s="485"/>
      <c r="J11" s="485"/>
      <c r="K11" s="485"/>
      <c r="L11" s="485"/>
      <c r="M11" s="485"/>
      <c r="N11" s="485"/>
      <c r="O11" s="485"/>
      <c r="P11" s="485"/>
      <c r="Q11" s="597"/>
      <c r="R11" s="591">
        <v>588979</v>
      </c>
      <c r="S11" s="370"/>
      <c r="T11" s="370"/>
      <c r="U11" s="370"/>
      <c r="V11" s="370"/>
      <c r="W11" s="370"/>
      <c r="X11" s="370"/>
      <c r="Y11" s="592"/>
      <c r="Z11" s="598">
        <v>4.5</v>
      </c>
      <c r="AA11" s="376"/>
      <c r="AB11" s="376"/>
      <c r="AC11" s="603"/>
      <c r="AD11" s="601">
        <v>588979</v>
      </c>
      <c r="AE11" s="370"/>
      <c r="AF11" s="370"/>
      <c r="AG11" s="370"/>
      <c r="AH11" s="370"/>
      <c r="AI11" s="370"/>
      <c r="AJ11" s="370"/>
      <c r="AK11" s="592"/>
      <c r="AL11" s="598">
        <v>7.9</v>
      </c>
      <c r="AM11" s="376"/>
      <c r="AN11" s="376"/>
      <c r="AO11" s="599"/>
      <c r="AP11" s="596" t="s">
        <v>345</v>
      </c>
      <c r="AQ11" s="485"/>
      <c r="AR11" s="485"/>
      <c r="AS11" s="485"/>
      <c r="AT11" s="485"/>
      <c r="AU11" s="485"/>
      <c r="AV11" s="485"/>
      <c r="AW11" s="485"/>
      <c r="AX11" s="485"/>
      <c r="AY11" s="485"/>
      <c r="AZ11" s="485"/>
      <c r="BA11" s="485"/>
      <c r="BB11" s="485"/>
      <c r="BC11" s="485"/>
      <c r="BD11" s="485"/>
      <c r="BE11" s="485"/>
      <c r="BF11" s="597"/>
      <c r="BG11" s="591">
        <v>182021</v>
      </c>
      <c r="BH11" s="370"/>
      <c r="BI11" s="370"/>
      <c r="BJ11" s="370"/>
      <c r="BK11" s="370"/>
      <c r="BL11" s="370"/>
      <c r="BM11" s="370"/>
      <c r="BN11" s="592"/>
      <c r="BO11" s="593">
        <v>5.8</v>
      </c>
      <c r="BP11" s="593"/>
      <c r="BQ11" s="593"/>
      <c r="BR11" s="593"/>
      <c r="BS11" s="594">
        <v>23670</v>
      </c>
      <c r="BT11" s="594"/>
      <c r="BU11" s="594"/>
      <c r="BV11" s="594"/>
      <c r="BW11" s="594"/>
      <c r="BX11" s="594"/>
      <c r="BY11" s="594"/>
      <c r="BZ11" s="594"/>
      <c r="CA11" s="594"/>
      <c r="CB11" s="595"/>
      <c r="CD11" s="596" t="s">
        <v>348</v>
      </c>
      <c r="CE11" s="485"/>
      <c r="CF11" s="485"/>
      <c r="CG11" s="485"/>
      <c r="CH11" s="485"/>
      <c r="CI11" s="485"/>
      <c r="CJ11" s="485"/>
      <c r="CK11" s="485"/>
      <c r="CL11" s="485"/>
      <c r="CM11" s="485"/>
      <c r="CN11" s="485"/>
      <c r="CO11" s="485"/>
      <c r="CP11" s="485"/>
      <c r="CQ11" s="597"/>
      <c r="CR11" s="591">
        <v>343824</v>
      </c>
      <c r="CS11" s="370"/>
      <c r="CT11" s="370"/>
      <c r="CU11" s="370"/>
      <c r="CV11" s="370"/>
      <c r="CW11" s="370"/>
      <c r="CX11" s="370"/>
      <c r="CY11" s="592"/>
      <c r="CZ11" s="593">
        <v>2.8</v>
      </c>
      <c r="DA11" s="593"/>
      <c r="DB11" s="593"/>
      <c r="DC11" s="593"/>
      <c r="DD11" s="601">
        <v>208900</v>
      </c>
      <c r="DE11" s="370"/>
      <c r="DF11" s="370"/>
      <c r="DG11" s="370"/>
      <c r="DH11" s="370"/>
      <c r="DI11" s="370"/>
      <c r="DJ11" s="370"/>
      <c r="DK11" s="370"/>
      <c r="DL11" s="370"/>
      <c r="DM11" s="370"/>
      <c r="DN11" s="370"/>
      <c r="DO11" s="370"/>
      <c r="DP11" s="592"/>
      <c r="DQ11" s="601">
        <v>168518</v>
      </c>
      <c r="DR11" s="370"/>
      <c r="DS11" s="370"/>
      <c r="DT11" s="370"/>
      <c r="DU11" s="370"/>
      <c r="DV11" s="370"/>
      <c r="DW11" s="370"/>
      <c r="DX11" s="370"/>
      <c r="DY11" s="370"/>
      <c r="DZ11" s="370"/>
      <c r="EA11" s="370"/>
      <c r="EB11" s="370"/>
      <c r="EC11" s="602"/>
    </row>
    <row r="12" spans="2:143" ht="11.25" customHeight="1" x14ac:dyDescent="0.2">
      <c r="B12" s="596" t="s">
        <v>151</v>
      </c>
      <c r="C12" s="485"/>
      <c r="D12" s="485"/>
      <c r="E12" s="485"/>
      <c r="F12" s="485"/>
      <c r="G12" s="485"/>
      <c r="H12" s="485"/>
      <c r="I12" s="485"/>
      <c r="J12" s="485"/>
      <c r="K12" s="485"/>
      <c r="L12" s="485"/>
      <c r="M12" s="485"/>
      <c r="N12" s="485"/>
      <c r="O12" s="485"/>
      <c r="P12" s="485"/>
      <c r="Q12" s="597"/>
      <c r="R12" s="591">
        <v>119432</v>
      </c>
      <c r="S12" s="370"/>
      <c r="T12" s="370"/>
      <c r="U12" s="370"/>
      <c r="V12" s="370"/>
      <c r="W12" s="370"/>
      <c r="X12" s="370"/>
      <c r="Y12" s="592"/>
      <c r="Z12" s="593">
        <v>0.9</v>
      </c>
      <c r="AA12" s="593"/>
      <c r="AB12" s="593"/>
      <c r="AC12" s="593"/>
      <c r="AD12" s="594">
        <v>119432</v>
      </c>
      <c r="AE12" s="594"/>
      <c r="AF12" s="594"/>
      <c r="AG12" s="594"/>
      <c r="AH12" s="594"/>
      <c r="AI12" s="594"/>
      <c r="AJ12" s="594"/>
      <c r="AK12" s="594"/>
      <c r="AL12" s="598">
        <v>1.6</v>
      </c>
      <c r="AM12" s="376"/>
      <c r="AN12" s="376"/>
      <c r="AO12" s="599"/>
      <c r="AP12" s="596" t="s">
        <v>349</v>
      </c>
      <c r="AQ12" s="485"/>
      <c r="AR12" s="485"/>
      <c r="AS12" s="485"/>
      <c r="AT12" s="485"/>
      <c r="AU12" s="485"/>
      <c r="AV12" s="485"/>
      <c r="AW12" s="485"/>
      <c r="AX12" s="485"/>
      <c r="AY12" s="485"/>
      <c r="AZ12" s="485"/>
      <c r="BA12" s="485"/>
      <c r="BB12" s="485"/>
      <c r="BC12" s="485"/>
      <c r="BD12" s="485"/>
      <c r="BE12" s="485"/>
      <c r="BF12" s="597"/>
      <c r="BG12" s="591">
        <v>1504207</v>
      </c>
      <c r="BH12" s="370"/>
      <c r="BI12" s="370"/>
      <c r="BJ12" s="370"/>
      <c r="BK12" s="370"/>
      <c r="BL12" s="370"/>
      <c r="BM12" s="370"/>
      <c r="BN12" s="592"/>
      <c r="BO12" s="593">
        <v>48</v>
      </c>
      <c r="BP12" s="593"/>
      <c r="BQ12" s="593"/>
      <c r="BR12" s="593"/>
      <c r="BS12" s="594" t="s">
        <v>206</v>
      </c>
      <c r="BT12" s="594"/>
      <c r="BU12" s="594"/>
      <c r="BV12" s="594"/>
      <c r="BW12" s="594"/>
      <c r="BX12" s="594"/>
      <c r="BY12" s="594"/>
      <c r="BZ12" s="594"/>
      <c r="CA12" s="594"/>
      <c r="CB12" s="595"/>
      <c r="CD12" s="596" t="s">
        <v>87</v>
      </c>
      <c r="CE12" s="485"/>
      <c r="CF12" s="485"/>
      <c r="CG12" s="485"/>
      <c r="CH12" s="485"/>
      <c r="CI12" s="485"/>
      <c r="CJ12" s="485"/>
      <c r="CK12" s="485"/>
      <c r="CL12" s="485"/>
      <c r="CM12" s="485"/>
      <c r="CN12" s="485"/>
      <c r="CO12" s="485"/>
      <c r="CP12" s="485"/>
      <c r="CQ12" s="597"/>
      <c r="CR12" s="591">
        <v>251206</v>
      </c>
      <c r="CS12" s="370"/>
      <c r="CT12" s="370"/>
      <c r="CU12" s="370"/>
      <c r="CV12" s="370"/>
      <c r="CW12" s="370"/>
      <c r="CX12" s="370"/>
      <c r="CY12" s="592"/>
      <c r="CZ12" s="593">
        <v>2</v>
      </c>
      <c r="DA12" s="593"/>
      <c r="DB12" s="593"/>
      <c r="DC12" s="593"/>
      <c r="DD12" s="601">
        <v>25472</v>
      </c>
      <c r="DE12" s="370"/>
      <c r="DF12" s="370"/>
      <c r="DG12" s="370"/>
      <c r="DH12" s="370"/>
      <c r="DI12" s="370"/>
      <c r="DJ12" s="370"/>
      <c r="DK12" s="370"/>
      <c r="DL12" s="370"/>
      <c r="DM12" s="370"/>
      <c r="DN12" s="370"/>
      <c r="DO12" s="370"/>
      <c r="DP12" s="592"/>
      <c r="DQ12" s="601">
        <v>203472</v>
      </c>
      <c r="DR12" s="370"/>
      <c r="DS12" s="370"/>
      <c r="DT12" s="370"/>
      <c r="DU12" s="370"/>
      <c r="DV12" s="370"/>
      <c r="DW12" s="370"/>
      <c r="DX12" s="370"/>
      <c r="DY12" s="370"/>
      <c r="DZ12" s="370"/>
      <c r="EA12" s="370"/>
      <c r="EB12" s="370"/>
      <c r="EC12" s="602"/>
    </row>
    <row r="13" spans="2:143" ht="11.25" customHeight="1" x14ac:dyDescent="0.2">
      <c r="B13" s="596" t="s">
        <v>350</v>
      </c>
      <c r="C13" s="485"/>
      <c r="D13" s="485"/>
      <c r="E13" s="485"/>
      <c r="F13" s="485"/>
      <c r="G13" s="485"/>
      <c r="H13" s="485"/>
      <c r="I13" s="485"/>
      <c r="J13" s="485"/>
      <c r="K13" s="485"/>
      <c r="L13" s="485"/>
      <c r="M13" s="485"/>
      <c r="N13" s="485"/>
      <c r="O13" s="485"/>
      <c r="P13" s="485"/>
      <c r="Q13" s="597"/>
      <c r="R13" s="591" t="s">
        <v>206</v>
      </c>
      <c r="S13" s="370"/>
      <c r="T13" s="370"/>
      <c r="U13" s="370"/>
      <c r="V13" s="370"/>
      <c r="W13" s="370"/>
      <c r="X13" s="370"/>
      <c r="Y13" s="592"/>
      <c r="Z13" s="593" t="s">
        <v>206</v>
      </c>
      <c r="AA13" s="593"/>
      <c r="AB13" s="593"/>
      <c r="AC13" s="593"/>
      <c r="AD13" s="594" t="s">
        <v>206</v>
      </c>
      <c r="AE13" s="594"/>
      <c r="AF13" s="594"/>
      <c r="AG13" s="594"/>
      <c r="AH13" s="594"/>
      <c r="AI13" s="594"/>
      <c r="AJ13" s="594"/>
      <c r="AK13" s="594"/>
      <c r="AL13" s="598" t="s">
        <v>206</v>
      </c>
      <c r="AM13" s="376"/>
      <c r="AN13" s="376"/>
      <c r="AO13" s="599"/>
      <c r="AP13" s="596" t="s">
        <v>352</v>
      </c>
      <c r="AQ13" s="485"/>
      <c r="AR13" s="485"/>
      <c r="AS13" s="485"/>
      <c r="AT13" s="485"/>
      <c r="AU13" s="485"/>
      <c r="AV13" s="485"/>
      <c r="AW13" s="485"/>
      <c r="AX13" s="485"/>
      <c r="AY13" s="485"/>
      <c r="AZ13" s="485"/>
      <c r="BA13" s="485"/>
      <c r="BB13" s="485"/>
      <c r="BC13" s="485"/>
      <c r="BD13" s="485"/>
      <c r="BE13" s="485"/>
      <c r="BF13" s="597"/>
      <c r="BG13" s="591">
        <v>1501203</v>
      </c>
      <c r="BH13" s="370"/>
      <c r="BI13" s="370"/>
      <c r="BJ13" s="370"/>
      <c r="BK13" s="370"/>
      <c r="BL13" s="370"/>
      <c r="BM13" s="370"/>
      <c r="BN13" s="592"/>
      <c r="BO13" s="593">
        <v>47.9</v>
      </c>
      <c r="BP13" s="593"/>
      <c r="BQ13" s="593"/>
      <c r="BR13" s="593"/>
      <c r="BS13" s="594" t="s">
        <v>206</v>
      </c>
      <c r="BT13" s="594"/>
      <c r="BU13" s="594"/>
      <c r="BV13" s="594"/>
      <c r="BW13" s="594"/>
      <c r="BX13" s="594"/>
      <c r="BY13" s="594"/>
      <c r="BZ13" s="594"/>
      <c r="CA13" s="594"/>
      <c r="CB13" s="595"/>
      <c r="CD13" s="596" t="s">
        <v>353</v>
      </c>
      <c r="CE13" s="485"/>
      <c r="CF13" s="485"/>
      <c r="CG13" s="485"/>
      <c r="CH13" s="485"/>
      <c r="CI13" s="485"/>
      <c r="CJ13" s="485"/>
      <c r="CK13" s="485"/>
      <c r="CL13" s="485"/>
      <c r="CM13" s="485"/>
      <c r="CN13" s="485"/>
      <c r="CO13" s="485"/>
      <c r="CP13" s="485"/>
      <c r="CQ13" s="597"/>
      <c r="CR13" s="591">
        <v>1617796</v>
      </c>
      <c r="CS13" s="370"/>
      <c r="CT13" s="370"/>
      <c r="CU13" s="370"/>
      <c r="CV13" s="370"/>
      <c r="CW13" s="370"/>
      <c r="CX13" s="370"/>
      <c r="CY13" s="592"/>
      <c r="CZ13" s="593">
        <v>13</v>
      </c>
      <c r="DA13" s="593"/>
      <c r="DB13" s="593"/>
      <c r="DC13" s="593"/>
      <c r="DD13" s="601">
        <v>942003</v>
      </c>
      <c r="DE13" s="370"/>
      <c r="DF13" s="370"/>
      <c r="DG13" s="370"/>
      <c r="DH13" s="370"/>
      <c r="DI13" s="370"/>
      <c r="DJ13" s="370"/>
      <c r="DK13" s="370"/>
      <c r="DL13" s="370"/>
      <c r="DM13" s="370"/>
      <c r="DN13" s="370"/>
      <c r="DO13" s="370"/>
      <c r="DP13" s="592"/>
      <c r="DQ13" s="601">
        <v>846787</v>
      </c>
      <c r="DR13" s="370"/>
      <c r="DS13" s="370"/>
      <c r="DT13" s="370"/>
      <c r="DU13" s="370"/>
      <c r="DV13" s="370"/>
      <c r="DW13" s="370"/>
      <c r="DX13" s="370"/>
      <c r="DY13" s="370"/>
      <c r="DZ13" s="370"/>
      <c r="EA13" s="370"/>
      <c r="EB13" s="370"/>
      <c r="EC13" s="602"/>
    </row>
    <row r="14" spans="2:143" ht="11.25" customHeight="1" x14ac:dyDescent="0.2">
      <c r="B14" s="596" t="s">
        <v>355</v>
      </c>
      <c r="C14" s="485"/>
      <c r="D14" s="485"/>
      <c r="E14" s="485"/>
      <c r="F14" s="485"/>
      <c r="G14" s="485"/>
      <c r="H14" s="485"/>
      <c r="I14" s="485"/>
      <c r="J14" s="485"/>
      <c r="K14" s="485"/>
      <c r="L14" s="485"/>
      <c r="M14" s="485"/>
      <c r="N14" s="485"/>
      <c r="O14" s="485"/>
      <c r="P14" s="485"/>
      <c r="Q14" s="597"/>
      <c r="R14" s="591">
        <v>212</v>
      </c>
      <c r="S14" s="370"/>
      <c r="T14" s="370"/>
      <c r="U14" s="370"/>
      <c r="V14" s="370"/>
      <c r="W14" s="370"/>
      <c r="X14" s="370"/>
      <c r="Y14" s="592"/>
      <c r="Z14" s="593">
        <v>0</v>
      </c>
      <c r="AA14" s="593"/>
      <c r="AB14" s="593"/>
      <c r="AC14" s="593"/>
      <c r="AD14" s="594">
        <v>212</v>
      </c>
      <c r="AE14" s="594"/>
      <c r="AF14" s="594"/>
      <c r="AG14" s="594"/>
      <c r="AH14" s="594"/>
      <c r="AI14" s="594"/>
      <c r="AJ14" s="594"/>
      <c r="AK14" s="594"/>
      <c r="AL14" s="598">
        <v>0</v>
      </c>
      <c r="AM14" s="376"/>
      <c r="AN14" s="376"/>
      <c r="AO14" s="599"/>
      <c r="AP14" s="596" t="s">
        <v>222</v>
      </c>
      <c r="AQ14" s="485"/>
      <c r="AR14" s="485"/>
      <c r="AS14" s="485"/>
      <c r="AT14" s="485"/>
      <c r="AU14" s="485"/>
      <c r="AV14" s="485"/>
      <c r="AW14" s="485"/>
      <c r="AX14" s="485"/>
      <c r="AY14" s="485"/>
      <c r="AZ14" s="485"/>
      <c r="BA14" s="485"/>
      <c r="BB14" s="485"/>
      <c r="BC14" s="485"/>
      <c r="BD14" s="485"/>
      <c r="BE14" s="485"/>
      <c r="BF14" s="597"/>
      <c r="BG14" s="591">
        <v>81090</v>
      </c>
      <c r="BH14" s="370"/>
      <c r="BI14" s="370"/>
      <c r="BJ14" s="370"/>
      <c r="BK14" s="370"/>
      <c r="BL14" s="370"/>
      <c r="BM14" s="370"/>
      <c r="BN14" s="592"/>
      <c r="BO14" s="593">
        <v>2.6</v>
      </c>
      <c r="BP14" s="593"/>
      <c r="BQ14" s="593"/>
      <c r="BR14" s="593"/>
      <c r="BS14" s="594" t="s">
        <v>206</v>
      </c>
      <c r="BT14" s="594"/>
      <c r="BU14" s="594"/>
      <c r="BV14" s="594"/>
      <c r="BW14" s="594"/>
      <c r="BX14" s="594"/>
      <c r="BY14" s="594"/>
      <c r="BZ14" s="594"/>
      <c r="CA14" s="594"/>
      <c r="CB14" s="595"/>
      <c r="CD14" s="596" t="s">
        <v>66</v>
      </c>
      <c r="CE14" s="485"/>
      <c r="CF14" s="485"/>
      <c r="CG14" s="485"/>
      <c r="CH14" s="485"/>
      <c r="CI14" s="485"/>
      <c r="CJ14" s="485"/>
      <c r="CK14" s="485"/>
      <c r="CL14" s="485"/>
      <c r="CM14" s="485"/>
      <c r="CN14" s="485"/>
      <c r="CO14" s="485"/>
      <c r="CP14" s="485"/>
      <c r="CQ14" s="597"/>
      <c r="CR14" s="591">
        <v>591062</v>
      </c>
      <c r="CS14" s="370"/>
      <c r="CT14" s="370"/>
      <c r="CU14" s="370"/>
      <c r="CV14" s="370"/>
      <c r="CW14" s="370"/>
      <c r="CX14" s="370"/>
      <c r="CY14" s="592"/>
      <c r="CZ14" s="593">
        <v>4.8</v>
      </c>
      <c r="DA14" s="593"/>
      <c r="DB14" s="593"/>
      <c r="DC14" s="593"/>
      <c r="DD14" s="601">
        <v>50512</v>
      </c>
      <c r="DE14" s="370"/>
      <c r="DF14" s="370"/>
      <c r="DG14" s="370"/>
      <c r="DH14" s="370"/>
      <c r="DI14" s="370"/>
      <c r="DJ14" s="370"/>
      <c r="DK14" s="370"/>
      <c r="DL14" s="370"/>
      <c r="DM14" s="370"/>
      <c r="DN14" s="370"/>
      <c r="DO14" s="370"/>
      <c r="DP14" s="592"/>
      <c r="DQ14" s="601">
        <v>537927</v>
      </c>
      <c r="DR14" s="370"/>
      <c r="DS14" s="370"/>
      <c r="DT14" s="370"/>
      <c r="DU14" s="370"/>
      <c r="DV14" s="370"/>
      <c r="DW14" s="370"/>
      <c r="DX14" s="370"/>
      <c r="DY14" s="370"/>
      <c r="DZ14" s="370"/>
      <c r="EA14" s="370"/>
      <c r="EB14" s="370"/>
      <c r="EC14" s="602"/>
    </row>
    <row r="15" spans="2:143" ht="11.25" customHeight="1" x14ac:dyDescent="0.2">
      <c r="B15" s="596" t="s">
        <v>324</v>
      </c>
      <c r="C15" s="485"/>
      <c r="D15" s="485"/>
      <c r="E15" s="485"/>
      <c r="F15" s="485"/>
      <c r="G15" s="485"/>
      <c r="H15" s="485"/>
      <c r="I15" s="485"/>
      <c r="J15" s="485"/>
      <c r="K15" s="485"/>
      <c r="L15" s="485"/>
      <c r="M15" s="485"/>
      <c r="N15" s="485"/>
      <c r="O15" s="485"/>
      <c r="P15" s="485"/>
      <c r="Q15" s="597"/>
      <c r="R15" s="591" t="s">
        <v>206</v>
      </c>
      <c r="S15" s="370"/>
      <c r="T15" s="370"/>
      <c r="U15" s="370"/>
      <c r="V15" s="370"/>
      <c r="W15" s="370"/>
      <c r="X15" s="370"/>
      <c r="Y15" s="592"/>
      <c r="Z15" s="593" t="s">
        <v>206</v>
      </c>
      <c r="AA15" s="593"/>
      <c r="AB15" s="593"/>
      <c r="AC15" s="593"/>
      <c r="AD15" s="594" t="s">
        <v>206</v>
      </c>
      <c r="AE15" s="594"/>
      <c r="AF15" s="594"/>
      <c r="AG15" s="594"/>
      <c r="AH15" s="594"/>
      <c r="AI15" s="594"/>
      <c r="AJ15" s="594"/>
      <c r="AK15" s="594"/>
      <c r="AL15" s="598" t="s">
        <v>206</v>
      </c>
      <c r="AM15" s="376"/>
      <c r="AN15" s="376"/>
      <c r="AO15" s="599"/>
      <c r="AP15" s="596" t="s">
        <v>356</v>
      </c>
      <c r="AQ15" s="485"/>
      <c r="AR15" s="485"/>
      <c r="AS15" s="485"/>
      <c r="AT15" s="485"/>
      <c r="AU15" s="485"/>
      <c r="AV15" s="485"/>
      <c r="AW15" s="485"/>
      <c r="AX15" s="485"/>
      <c r="AY15" s="485"/>
      <c r="AZ15" s="485"/>
      <c r="BA15" s="485"/>
      <c r="BB15" s="485"/>
      <c r="BC15" s="485"/>
      <c r="BD15" s="485"/>
      <c r="BE15" s="485"/>
      <c r="BF15" s="597"/>
      <c r="BG15" s="591">
        <v>161229</v>
      </c>
      <c r="BH15" s="370"/>
      <c r="BI15" s="370"/>
      <c r="BJ15" s="370"/>
      <c r="BK15" s="370"/>
      <c r="BL15" s="370"/>
      <c r="BM15" s="370"/>
      <c r="BN15" s="592"/>
      <c r="BO15" s="593">
        <v>5.0999999999999996</v>
      </c>
      <c r="BP15" s="593"/>
      <c r="BQ15" s="593"/>
      <c r="BR15" s="593"/>
      <c r="BS15" s="594" t="s">
        <v>206</v>
      </c>
      <c r="BT15" s="594"/>
      <c r="BU15" s="594"/>
      <c r="BV15" s="594"/>
      <c r="BW15" s="594"/>
      <c r="BX15" s="594"/>
      <c r="BY15" s="594"/>
      <c r="BZ15" s="594"/>
      <c r="CA15" s="594"/>
      <c r="CB15" s="595"/>
      <c r="CD15" s="596" t="s">
        <v>357</v>
      </c>
      <c r="CE15" s="485"/>
      <c r="CF15" s="485"/>
      <c r="CG15" s="485"/>
      <c r="CH15" s="485"/>
      <c r="CI15" s="485"/>
      <c r="CJ15" s="485"/>
      <c r="CK15" s="485"/>
      <c r="CL15" s="485"/>
      <c r="CM15" s="485"/>
      <c r="CN15" s="485"/>
      <c r="CO15" s="485"/>
      <c r="CP15" s="485"/>
      <c r="CQ15" s="597"/>
      <c r="CR15" s="591">
        <v>925623</v>
      </c>
      <c r="CS15" s="370"/>
      <c r="CT15" s="370"/>
      <c r="CU15" s="370"/>
      <c r="CV15" s="370"/>
      <c r="CW15" s="370"/>
      <c r="CX15" s="370"/>
      <c r="CY15" s="592"/>
      <c r="CZ15" s="593">
        <v>7.5</v>
      </c>
      <c r="DA15" s="593"/>
      <c r="DB15" s="593"/>
      <c r="DC15" s="593"/>
      <c r="DD15" s="601">
        <v>55422</v>
      </c>
      <c r="DE15" s="370"/>
      <c r="DF15" s="370"/>
      <c r="DG15" s="370"/>
      <c r="DH15" s="370"/>
      <c r="DI15" s="370"/>
      <c r="DJ15" s="370"/>
      <c r="DK15" s="370"/>
      <c r="DL15" s="370"/>
      <c r="DM15" s="370"/>
      <c r="DN15" s="370"/>
      <c r="DO15" s="370"/>
      <c r="DP15" s="592"/>
      <c r="DQ15" s="601">
        <v>830484</v>
      </c>
      <c r="DR15" s="370"/>
      <c r="DS15" s="370"/>
      <c r="DT15" s="370"/>
      <c r="DU15" s="370"/>
      <c r="DV15" s="370"/>
      <c r="DW15" s="370"/>
      <c r="DX15" s="370"/>
      <c r="DY15" s="370"/>
      <c r="DZ15" s="370"/>
      <c r="EA15" s="370"/>
      <c r="EB15" s="370"/>
      <c r="EC15" s="602"/>
    </row>
    <row r="16" spans="2:143" ht="11.25" customHeight="1" x14ac:dyDescent="0.2">
      <c r="B16" s="596" t="s">
        <v>358</v>
      </c>
      <c r="C16" s="485"/>
      <c r="D16" s="485"/>
      <c r="E16" s="485"/>
      <c r="F16" s="485"/>
      <c r="G16" s="485"/>
      <c r="H16" s="485"/>
      <c r="I16" s="485"/>
      <c r="J16" s="485"/>
      <c r="K16" s="485"/>
      <c r="L16" s="485"/>
      <c r="M16" s="485"/>
      <c r="N16" s="485"/>
      <c r="O16" s="485"/>
      <c r="P16" s="485"/>
      <c r="Q16" s="597"/>
      <c r="R16" s="591">
        <v>11500</v>
      </c>
      <c r="S16" s="370"/>
      <c r="T16" s="370"/>
      <c r="U16" s="370"/>
      <c r="V16" s="370"/>
      <c r="W16" s="370"/>
      <c r="X16" s="370"/>
      <c r="Y16" s="592"/>
      <c r="Z16" s="593">
        <v>0.1</v>
      </c>
      <c r="AA16" s="593"/>
      <c r="AB16" s="593"/>
      <c r="AC16" s="593"/>
      <c r="AD16" s="594">
        <v>11500</v>
      </c>
      <c r="AE16" s="594"/>
      <c r="AF16" s="594"/>
      <c r="AG16" s="594"/>
      <c r="AH16" s="594"/>
      <c r="AI16" s="594"/>
      <c r="AJ16" s="594"/>
      <c r="AK16" s="594"/>
      <c r="AL16" s="598">
        <v>0.2</v>
      </c>
      <c r="AM16" s="376"/>
      <c r="AN16" s="376"/>
      <c r="AO16" s="599"/>
      <c r="AP16" s="596" t="s">
        <v>359</v>
      </c>
      <c r="AQ16" s="485"/>
      <c r="AR16" s="485"/>
      <c r="AS16" s="485"/>
      <c r="AT16" s="485"/>
      <c r="AU16" s="485"/>
      <c r="AV16" s="485"/>
      <c r="AW16" s="485"/>
      <c r="AX16" s="485"/>
      <c r="AY16" s="485"/>
      <c r="AZ16" s="485"/>
      <c r="BA16" s="485"/>
      <c r="BB16" s="485"/>
      <c r="BC16" s="485"/>
      <c r="BD16" s="485"/>
      <c r="BE16" s="485"/>
      <c r="BF16" s="597"/>
      <c r="BG16" s="591" t="s">
        <v>206</v>
      </c>
      <c r="BH16" s="370"/>
      <c r="BI16" s="370"/>
      <c r="BJ16" s="370"/>
      <c r="BK16" s="370"/>
      <c r="BL16" s="370"/>
      <c r="BM16" s="370"/>
      <c r="BN16" s="592"/>
      <c r="BO16" s="593" t="s">
        <v>206</v>
      </c>
      <c r="BP16" s="593"/>
      <c r="BQ16" s="593"/>
      <c r="BR16" s="593"/>
      <c r="BS16" s="594" t="s">
        <v>206</v>
      </c>
      <c r="BT16" s="594"/>
      <c r="BU16" s="594"/>
      <c r="BV16" s="594"/>
      <c r="BW16" s="594"/>
      <c r="BX16" s="594"/>
      <c r="BY16" s="594"/>
      <c r="BZ16" s="594"/>
      <c r="CA16" s="594"/>
      <c r="CB16" s="595"/>
      <c r="CD16" s="596" t="s">
        <v>360</v>
      </c>
      <c r="CE16" s="485"/>
      <c r="CF16" s="485"/>
      <c r="CG16" s="485"/>
      <c r="CH16" s="485"/>
      <c r="CI16" s="485"/>
      <c r="CJ16" s="485"/>
      <c r="CK16" s="485"/>
      <c r="CL16" s="485"/>
      <c r="CM16" s="485"/>
      <c r="CN16" s="485"/>
      <c r="CO16" s="485"/>
      <c r="CP16" s="485"/>
      <c r="CQ16" s="597"/>
      <c r="CR16" s="591" t="s">
        <v>206</v>
      </c>
      <c r="CS16" s="370"/>
      <c r="CT16" s="370"/>
      <c r="CU16" s="370"/>
      <c r="CV16" s="370"/>
      <c r="CW16" s="370"/>
      <c r="CX16" s="370"/>
      <c r="CY16" s="592"/>
      <c r="CZ16" s="593" t="s">
        <v>206</v>
      </c>
      <c r="DA16" s="593"/>
      <c r="DB16" s="593"/>
      <c r="DC16" s="593"/>
      <c r="DD16" s="601" t="s">
        <v>206</v>
      </c>
      <c r="DE16" s="370"/>
      <c r="DF16" s="370"/>
      <c r="DG16" s="370"/>
      <c r="DH16" s="370"/>
      <c r="DI16" s="370"/>
      <c r="DJ16" s="370"/>
      <c r="DK16" s="370"/>
      <c r="DL16" s="370"/>
      <c r="DM16" s="370"/>
      <c r="DN16" s="370"/>
      <c r="DO16" s="370"/>
      <c r="DP16" s="592"/>
      <c r="DQ16" s="601" t="s">
        <v>206</v>
      </c>
      <c r="DR16" s="370"/>
      <c r="DS16" s="370"/>
      <c r="DT16" s="370"/>
      <c r="DU16" s="370"/>
      <c r="DV16" s="370"/>
      <c r="DW16" s="370"/>
      <c r="DX16" s="370"/>
      <c r="DY16" s="370"/>
      <c r="DZ16" s="370"/>
      <c r="EA16" s="370"/>
      <c r="EB16" s="370"/>
      <c r="EC16" s="602"/>
    </row>
    <row r="17" spans="2:133" ht="11.25" customHeight="1" x14ac:dyDescent="0.2">
      <c r="B17" s="596" t="s">
        <v>361</v>
      </c>
      <c r="C17" s="485"/>
      <c r="D17" s="485"/>
      <c r="E17" s="485"/>
      <c r="F17" s="485"/>
      <c r="G17" s="485"/>
      <c r="H17" s="485"/>
      <c r="I17" s="485"/>
      <c r="J17" s="485"/>
      <c r="K17" s="485"/>
      <c r="L17" s="485"/>
      <c r="M17" s="485"/>
      <c r="N17" s="485"/>
      <c r="O17" s="485"/>
      <c r="P17" s="485"/>
      <c r="Q17" s="597"/>
      <c r="R17" s="591">
        <v>59568</v>
      </c>
      <c r="S17" s="370"/>
      <c r="T17" s="370"/>
      <c r="U17" s="370"/>
      <c r="V17" s="370"/>
      <c r="W17" s="370"/>
      <c r="X17" s="370"/>
      <c r="Y17" s="592"/>
      <c r="Z17" s="593">
        <v>0.5</v>
      </c>
      <c r="AA17" s="593"/>
      <c r="AB17" s="593"/>
      <c r="AC17" s="593"/>
      <c r="AD17" s="594">
        <v>59568</v>
      </c>
      <c r="AE17" s="594"/>
      <c r="AF17" s="594"/>
      <c r="AG17" s="594"/>
      <c r="AH17" s="594"/>
      <c r="AI17" s="594"/>
      <c r="AJ17" s="594"/>
      <c r="AK17" s="594"/>
      <c r="AL17" s="598">
        <v>0.8</v>
      </c>
      <c r="AM17" s="376"/>
      <c r="AN17" s="376"/>
      <c r="AO17" s="599"/>
      <c r="AP17" s="596" t="s">
        <v>362</v>
      </c>
      <c r="AQ17" s="485"/>
      <c r="AR17" s="485"/>
      <c r="AS17" s="485"/>
      <c r="AT17" s="485"/>
      <c r="AU17" s="485"/>
      <c r="AV17" s="485"/>
      <c r="AW17" s="485"/>
      <c r="AX17" s="485"/>
      <c r="AY17" s="485"/>
      <c r="AZ17" s="485"/>
      <c r="BA17" s="485"/>
      <c r="BB17" s="485"/>
      <c r="BC17" s="485"/>
      <c r="BD17" s="485"/>
      <c r="BE17" s="485"/>
      <c r="BF17" s="597"/>
      <c r="BG17" s="591" t="s">
        <v>206</v>
      </c>
      <c r="BH17" s="370"/>
      <c r="BI17" s="370"/>
      <c r="BJ17" s="370"/>
      <c r="BK17" s="370"/>
      <c r="BL17" s="370"/>
      <c r="BM17" s="370"/>
      <c r="BN17" s="592"/>
      <c r="BO17" s="593" t="s">
        <v>206</v>
      </c>
      <c r="BP17" s="593"/>
      <c r="BQ17" s="593"/>
      <c r="BR17" s="593"/>
      <c r="BS17" s="594" t="s">
        <v>206</v>
      </c>
      <c r="BT17" s="594"/>
      <c r="BU17" s="594"/>
      <c r="BV17" s="594"/>
      <c r="BW17" s="594"/>
      <c r="BX17" s="594"/>
      <c r="BY17" s="594"/>
      <c r="BZ17" s="594"/>
      <c r="CA17" s="594"/>
      <c r="CB17" s="595"/>
      <c r="CD17" s="596" t="s">
        <v>364</v>
      </c>
      <c r="CE17" s="485"/>
      <c r="CF17" s="485"/>
      <c r="CG17" s="485"/>
      <c r="CH17" s="485"/>
      <c r="CI17" s="485"/>
      <c r="CJ17" s="485"/>
      <c r="CK17" s="485"/>
      <c r="CL17" s="485"/>
      <c r="CM17" s="485"/>
      <c r="CN17" s="485"/>
      <c r="CO17" s="485"/>
      <c r="CP17" s="485"/>
      <c r="CQ17" s="597"/>
      <c r="CR17" s="591">
        <v>1496581</v>
      </c>
      <c r="CS17" s="370"/>
      <c r="CT17" s="370"/>
      <c r="CU17" s="370"/>
      <c r="CV17" s="370"/>
      <c r="CW17" s="370"/>
      <c r="CX17" s="370"/>
      <c r="CY17" s="592"/>
      <c r="CZ17" s="593">
        <v>12.1</v>
      </c>
      <c r="DA17" s="593"/>
      <c r="DB17" s="593"/>
      <c r="DC17" s="593"/>
      <c r="DD17" s="601" t="s">
        <v>206</v>
      </c>
      <c r="DE17" s="370"/>
      <c r="DF17" s="370"/>
      <c r="DG17" s="370"/>
      <c r="DH17" s="370"/>
      <c r="DI17" s="370"/>
      <c r="DJ17" s="370"/>
      <c r="DK17" s="370"/>
      <c r="DL17" s="370"/>
      <c r="DM17" s="370"/>
      <c r="DN17" s="370"/>
      <c r="DO17" s="370"/>
      <c r="DP17" s="592"/>
      <c r="DQ17" s="601">
        <v>1481212</v>
      </c>
      <c r="DR17" s="370"/>
      <c r="DS17" s="370"/>
      <c r="DT17" s="370"/>
      <c r="DU17" s="370"/>
      <c r="DV17" s="370"/>
      <c r="DW17" s="370"/>
      <c r="DX17" s="370"/>
      <c r="DY17" s="370"/>
      <c r="DZ17" s="370"/>
      <c r="EA17" s="370"/>
      <c r="EB17" s="370"/>
      <c r="EC17" s="602"/>
    </row>
    <row r="18" spans="2:133" ht="11.25" customHeight="1" x14ac:dyDescent="0.2">
      <c r="B18" s="596" t="s">
        <v>365</v>
      </c>
      <c r="C18" s="485"/>
      <c r="D18" s="485"/>
      <c r="E18" s="485"/>
      <c r="F18" s="485"/>
      <c r="G18" s="485"/>
      <c r="H18" s="485"/>
      <c r="I18" s="485"/>
      <c r="J18" s="485"/>
      <c r="K18" s="485"/>
      <c r="L18" s="485"/>
      <c r="M18" s="485"/>
      <c r="N18" s="485"/>
      <c r="O18" s="485"/>
      <c r="P18" s="485"/>
      <c r="Q18" s="597"/>
      <c r="R18" s="591">
        <v>10913</v>
      </c>
      <c r="S18" s="370"/>
      <c r="T18" s="370"/>
      <c r="U18" s="370"/>
      <c r="V18" s="370"/>
      <c r="W18" s="370"/>
      <c r="X18" s="370"/>
      <c r="Y18" s="592"/>
      <c r="Z18" s="593">
        <v>0.1</v>
      </c>
      <c r="AA18" s="593"/>
      <c r="AB18" s="593"/>
      <c r="AC18" s="593"/>
      <c r="AD18" s="594">
        <v>10913</v>
      </c>
      <c r="AE18" s="594"/>
      <c r="AF18" s="594"/>
      <c r="AG18" s="594"/>
      <c r="AH18" s="594"/>
      <c r="AI18" s="594"/>
      <c r="AJ18" s="594"/>
      <c r="AK18" s="594"/>
      <c r="AL18" s="598">
        <v>0.1</v>
      </c>
      <c r="AM18" s="376"/>
      <c r="AN18" s="376"/>
      <c r="AO18" s="599"/>
      <c r="AP18" s="596" t="s">
        <v>99</v>
      </c>
      <c r="AQ18" s="485"/>
      <c r="AR18" s="485"/>
      <c r="AS18" s="485"/>
      <c r="AT18" s="485"/>
      <c r="AU18" s="485"/>
      <c r="AV18" s="485"/>
      <c r="AW18" s="485"/>
      <c r="AX18" s="485"/>
      <c r="AY18" s="485"/>
      <c r="AZ18" s="485"/>
      <c r="BA18" s="485"/>
      <c r="BB18" s="485"/>
      <c r="BC18" s="485"/>
      <c r="BD18" s="485"/>
      <c r="BE18" s="485"/>
      <c r="BF18" s="597"/>
      <c r="BG18" s="591" t="s">
        <v>206</v>
      </c>
      <c r="BH18" s="370"/>
      <c r="BI18" s="370"/>
      <c r="BJ18" s="370"/>
      <c r="BK18" s="370"/>
      <c r="BL18" s="370"/>
      <c r="BM18" s="370"/>
      <c r="BN18" s="592"/>
      <c r="BO18" s="593" t="s">
        <v>206</v>
      </c>
      <c r="BP18" s="593"/>
      <c r="BQ18" s="593"/>
      <c r="BR18" s="593"/>
      <c r="BS18" s="594" t="s">
        <v>206</v>
      </c>
      <c r="BT18" s="594"/>
      <c r="BU18" s="594"/>
      <c r="BV18" s="594"/>
      <c r="BW18" s="594"/>
      <c r="BX18" s="594"/>
      <c r="BY18" s="594"/>
      <c r="BZ18" s="594"/>
      <c r="CA18" s="594"/>
      <c r="CB18" s="595"/>
      <c r="CD18" s="596" t="s">
        <v>366</v>
      </c>
      <c r="CE18" s="485"/>
      <c r="CF18" s="485"/>
      <c r="CG18" s="485"/>
      <c r="CH18" s="485"/>
      <c r="CI18" s="485"/>
      <c r="CJ18" s="485"/>
      <c r="CK18" s="485"/>
      <c r="CL18" s="485"/>
      <c r="CM18" s="485"/>
      <c r="CN18" s="485"/>
      <c r="CO18" s="485"/>
      <c r="CP18" s="485"/>
      <c r="CQ18" s="597"/>
      <c r="CR18" s="591" t="s">
        <v>206</v>
      </c>
      <c r="CS18" s="370"/>
      <c r="CT18" s="370"/>
      <c r="CU18" s="370"/>
      <c r="CV18" s="370"/>
      <c r="CW18" s="370"/>
      <c r="CX18" s="370"/>
      <c r="CY18" s="592"/>
      <c r="CZ18" s="593" t="s">
        <v>206</v>
      </c>
      <c r="DA18" s="593"/>
      <c r="DB18" s="593"/>
      <c r="DC18" s="593"/>
      <c r="DD18" s="601" t="s">
        <v>206</v>
      </c>
      <c r="DE18" s="370"/>
      <c r="DF18" s="370"/>
      <c r="DG18" s="370"/>
      <c r="DH18" s="370"/>
      <c r="DI18" s="370"/>
      <c r="DJ18" s="370"/>
      <c r="DK18" s="370"/>
      <c r="DL18" s="370"/>
      <c r="DM18" s="370"/>
      <c r="DN18" s="370"/>
      <c r="DO18" s="370"/>
      <c r="DP18" s="592"/>
      <c r="DQ18" s="601" t="s">
        <v>206</v>
      </c>
      <c r="DR18" s="370"/>
      <c r="DS18" s="370"/>
      <c r="DT18" s="370"/>
      <c r="DU18" s="370"/>
      <c r="DV18" s="370"/>
      <c r="DW18" s="370"/>
      <c r="DX18" s="370"/>
      <c r="DY18" s="370"/>
      <c r="DZ18" s="370"/>
      <c r="EA18" s="370"/>
      <c r="EB18" s="370"/>
      <c r="EC18" s="602"/>
    </row>
    <row r="19" spans="2:133" ht="11.25" customHeight="1" x14ac:dyDescent="0.2">
      <c r="B19" s="596" t="s">
        <v>367</v>
      </c>
      <c r="C19" s="485"/>
      <c r="D19" s="485"/>
      <c r="E19" s="485"/>
      <c r="F19" s="485"/>
      <c r="G19" s="485"/>
      <c r="H19" s="485"/>
      <c r="I19" s="485"/>
      <c r="J19" s="485"/>
      <c r="K19" s="485"/>
      <c r="L19" s="485"/>
      <c r="M19" s="485"/>
      <c r="N19" s="485"/>
      <c r="O19" s="485"/>
      <c r="P19" s="485"/>
      <c r="Q19" s="597"/>
      <c r="R19" s="591">
        <v>8901</v>
      </c>
      <c r="S19" s="370"/>
      <c r="T19" s="370"/>
      <c r="U19" s="370"/>
      <c r="V19" s="370"/>
      <c r="W19" s="370"/>
      <c r="X19" s="370"/>
      <c r="Y19" s="592"/>
      <c r="Z19" s="593">
        <v>0.1</v>
      </c>
      <c r="AA19" s="593"/>
      <c r="AB19" s="593"/>
      <c r="AC19" s="593"/>
      <c r="AD19" s="594">
        <v>8901</v>
      </c>
      <c r="AE19" s="594"/>
      <c r="AF19" s="594"/>
      <c r="AG19" s="594"/>
      <c r="AH19" s="594"/>
      <c r="AI19" s="594"/>
      <c r="AJ19" s="594"/>
      <c r="AK19" s="594"/>
      <c r="AL19" s="598">
        <v>0.1</v>
      </c>
      <c r="AM19" s="376"/>
      <c r="AN19" s="376"/>
      <c r="AO19" s="599"/>
      <c r="AP19" s="596" t="s">
        <v>260</v>
      </c>
      <c r="AQ19" s="485"/>
      <c r="AR19" s="485"/>
      <c r="AS19" s="485"/>
      <c r="AT19" s="485"/>
      <c r="AU19" s="485"/>
      <c r="AV19" s="485"/>
      <c r="AW19" s="485"/>
      <c r="AX19" s="485"/>
      <c r="AY19" s="485"/>
      <c r="AZ19" s="485"/>
      <c r="BA19" s="485"/>
      <c r="BB19" s="485"/>
      <c r="BC19" s="485"/>
      <c r="BD19" s="485"/>
      <c r="BE19" s="485"/>
      <c r="BF19" s="597"/>
      <c r="BG19" s="591">
        <v>10225</v>
      </c>
      <c r="BH19" s="370"/>
      <c r="BI19" s="370"/>
      <c r="BJ19" s="370"/>
      <c r="BK19" s="370"/>
      <c r="BL19" s="370"/>
      <c r="BM19" s="370"/>
      <c r="BN19" s="592"/>
      <c r="BO19" s="593">
        <v>0.3</v>
      </c>
      <c r="BP19" s="593"/>
      <c r="BQ19" s="593"/>
      <c r="BR19" s="593"/>
      <c r="BS19" s="594" t="s">
        <v>206</v>
      </c>
      <c r="BT19" s="594"/>
      <c r="BU19" s="594"/>
      <c r="BV19" s="594"/>
      <c r="BW19" s="594"/>
      <c r="BX19" s="594"/>
      <c r="BY19" s="594"/>
      <c r="BZ19" s="594"/>
      <c r="CA19" s="594"/>
      <c r="CB19" s="595"/>
      <c r="CD19" s="596" t="s">
        <v>368</v>
      </c>
      <c r="CE19" s="485"/>
      <c r="CF19" s="485"/>
      <c r="CG19" s="485"/>
      <c r="CH19" s="485"/>
      <c r="CI19" s="485"/>
      <c r="CJ19" s="485"/>
      <c r="CK19" s="485"/>
      <c r="CL19" s="485"/>
      <c r="CM19" s="485"/>
      <c r="CN19" s="485"/>
      <c r="CO19" s="485"/>
      <c r="CP19" s="485"/>
      <c r="CQ19" s="597"/>
      <c r="CR19" s="591" t="s">
        <v>206</v>
      </c>
      <c r="CS19" s="370"/>
      <c r="CT19" s="370"/>
      <c r="CU19" s="370"/>
      <c r="CV19" s="370"/>
      <c r="CW19" s="370"/>
      <c r="CX19" s="370"/>
      <c r="CY19" s="592"/>
      <c r="CZ19" s="593" t="s">
        <v>206</v>
      </c>
      <c r="DA19" s="593"/>
      <c r="DB19" s="593"/>
      <c r="DC19" s="593"/>
      <c r="DD19" s="601" t="s">
        <v>206</v>
      </c>
      <c r="DE19" s="370"/>
      <c r="DF19" s="370"/>
      <c r="DG19" s="370"/>
      <c r="DH19" s="370"/>
      <c r="DI19" s="370"/>
      <c r="DJ19" s="370"/>
      <c r="DK19" s="370"/>
      <c r="DL19" s="370"/>
      <c r="DM19" s="370"/>
      <c r="DN19" s="370"/>
      <c r="DO19" s="370"/>
      <c r="DP19" s="592"/>
      <c r="DQ19" s="601" t="s">
        <v>206</v>
      </c>
      <c r="DR19" s="370"/>
      <c r="DS19" s="370"/>
      <c r="DT19" s="370"/>
      <c r="DU19" s="370"/>
      <c r="DV19" s="370"/>
      <c r="DW19" s="370"/>
      <c r="DX19" s="370"/>
      <c r="DY19" s="370"/>
      <c r="DZ19" s="370"/>
      <c r="EA19" s="370"/>
      <c r="EB19" s="370"/>
      <c r="EC19" s="602"/>
    </row>
    <row r="20" spans="2:133" ht="11.25" customHeight="1" x14ac:dyDescent="0.2">
      <c r="B20" s="604" t="s">
        <v>369</v>
      </c>
      <c r="C20" s="605"/>
      <c r="D20" s="605"/>
      <c r="E20" s="605"/>
      <c r="F20" s="605"/>
      <c r="G20" s="605"/>
      <c r="H20" s="605"/>
      <c r="I20" s="605"/>
      <c r="J20" s="605"/>
      <c r="K20" s="605"/>
      <c r="L20" s="605"/>
      <c r="M20" s="605"/>
      <c r="N20" s="605"/>
      <c r="O20" s="605"/>
      <c r="P20" s="605"/>
      <c r="Q20" s="606"/>
      <c r="R20" s="591">
        <v>2012</v>
      </c>
      <c r="S20" s="370"/>
      <c r="T20" s="370"/>
      <c r="U20" s="370"/>
      <c r="V20" s="370"/>
      <c r="W20" s="370"/>
      <c r="X20" s="370"/>
      <c r="Y20" s="592"/>
      <c r="Z20" s="593">
        <v>0</v>
      </c>
      <c r="AA20" s="593"/>
      <c r="AB20" s="593"/>
      <c r="AC20" s="593"/>
      <c r="AD20" s="594">
        <v>2012</v>
      </c>
      <c r="AE20" s="594"/>
      <c r="AF20" s="594"/>
      <c r="AG20" s="594"/>
      <c r="AH20" s="594"/>
      <c r="AI20" s="594"/>
      <c r="AJ20" s="594"/>
      <c r="AK20" s="594"/>
      <c r="AL20" s="598">
        <v>0</v>
      </c>
      <c r="AM20" s="376"/>
      <c r="AN20" s="376"/>
      <c r="AO20" s="599"/>
      <c r="AP20" s="596" t="s">
        <v>370</v>
      </c>
      <c r="AQ20" s="485"/>
      <c r="AR20" s="485"/>
      <c r="AS20" s="485"/>
      <c r="AT20" s="485"/>
      <c r="AU20" s="485"/>
      <c r="AV20" s="485"/>
      <c r="AW20" s="485"/>
      <c r="AX20" s="485"/>
      <c r="AY20" s="485"/>
      <c r="AZ20" s="485"/>
      <c r="BA20" s="485"/>
      <c r="BB20" s="485"/>
      <c r="BC20" s="485"/>
      <c r="BD20" s="485"/>
      <c r="BE20" s="485"/>
      <c r="BF20" s="597"/>
      <c r="BG20" s="591">
        <v>10225</v>
      </c>
      <c r="BH20" s="370"/>
      <c r="BI20" s="370"/>
      <c r="BJ20" s="370"/>
      <c r="BK20" s="370"/>
      <c r="BL20" s="370"/>
      <c r="BM20" s="370"/>
      <c r="BN20" s="592"/>
      <c r="BO20" s="593">
        <v>0.3</v>
      </c>
      <c r="BP20" s="593"/>
      <c r="BQ20" s="593"/>
      <c r="BR20" s="593"/>
      <c r="BS20" s="594" t="s">
        <v>206</v>
      </c>
      <c r="BT20" s="594"/>
      <c r="BU20" s="594"/>
      <c r="BV20" s="594"/>
      <c r="BW20" s="594"/>
      <c r="BX20" s="594"/>
      <c r="BY20" s="594"/>
      <c r="BZ20" s="594"/>
      <c r="CA20" s="594"/>
      <c r="CB20" s="595"/>
      <c r="CD20" s="596" t="s">
        <v>198</v>
      </c>
      <c r="CE20" s="485"/>
      <c r="CF20" s="485"/>
      <c r="CG20" s="485"/>
      <c r="CH20" s="485"/>
      <c r="CI20" s="485"/>
      <c r="CJ20" s="485"/>
      <c r="CK20" s="485"/>
      <c r="CL20" s="485"/>
      <c r="CM20" s="485"/>
      <c r="CN20" s="485"/>
      <c r="CO20" s="485"/>
      <c r="CP20" s="485"/>
      <c r="CQ20" s="597"/>
      <c r="CR20" s="591">
        <v>12397370</v>
      </c>
      <c r="CS20" s="370"/>
      <c r="CT20" s="370"/>
      <c r="CU20" s="370"/>
      <c r="CV20" s="370"/>
      <c r="CW20" s="370"/>
      <c r="CX20" s="370"/>
      <c r="CY20" s="592"/>
      <c r="CZ20" s="593">
        <v>100</v>
      </c>
      <c r="DA20" s="593"/>
      <c r="DB20" s="593"/>
      <c r="DC20" s="593"/>
      <c r="DD20" s="601">
        <v>1481278</v>
      </c>
      <c r="DE20" s="370"/>
      <c r="DF20" s="370"/>
      <c r="DG20" s="370"/>
      <c r="DH20" s="370"/>
      <c r="DI20" s="370"/>
      <c r="DJ20" s="370"/>
      <c r="DK20" s="370"/>
      <c r="DL20" s="370"/>
      <c r="DM20" s="370"/>
      <c r="DN20" s="370"/>
      <c r="DO20" s="370"/>
      <c r="DP20" s="592"/>
      <c r="DQ20" s="601">
        <v>8968508</v>
      </c>
      <c r="DR20" s="370"/>
      <c r="DS20" s="370"/>
      <c r="DT20" s="370"/>
      <c r="DU20" s="370"/>
      <c r="DV20" s="370"/>
      <c r="DW20" s="370"/>
      <c r="DX20" s="370"/>
      <c r="DY20" s="370"/>
      <c r="DZ20" s="370"/>
      <c r="EA20" s="370"/>
      <c r="EB20" s="370"/>
      <c r="EC20" s="602"/>
    </row>
    <row r="21" spans="2:133" ht="11.25" customHeight="1" x14ac:dyDescent="0.2">
      <c r="B21" s="596" t="s">
        <v>346</v>
      </c>
      <c r="C21" s="485"/>
      <c r="D21" s="485"/>
      <c r="E21" s="485"/>
      <c r="F21" s="485"/>
      <c r="G21" s="485"/>
      <c r="H21" s="485"/>
      <c r="I21" s="485"/>
      <c r="J21" s="485"/>
      <c r="K21" s="485"/>
      <c r="L21" s="485"/>
      <c r="M21" s="485"/>
      <c r="N21" s="485"/>
      <c r="O21" s="485"/>
      <c r="P21" s="485"/>
      <c r="Q21" s="597"/>
      <c r="R21" s="591">
        <v>3833316</v>
      </c>
      <c r="S21" s="370"/>
      <c r="T21" s="370"/>
      <c r="U21" s="370"/>
      <c r="V21" s="370"/>
      <c r="W21" s="370"/>
      <c r="X21" s="370"/>
      <c r="Y21" s="592"/>
      <c r="Z21" s="593">
        <v>29.2</v>
      </c>
      <c r="AA21" s="593"/>
      <c r="AB21" s="593"/>
      <c r="AC21" s="593"/>
      <c r="AD21" s="594">
        <v>3420970</v>
      </c>
      <c r="AE21" s="594"/>
      <c r="AF21" s="594"/>
      <c r="AG21" s="594"/>
      <c r="AH21" s="594"/>
      <c r="AI21" s="594"/>
      <c r="AJ21" s="594"/>
      <c r="AK21" s="594"/>
      <c r="AL21" s="598">
        <v>45.7</v>
      </c>
      <c r="AM21" s="376"/>
      <c r="AN21" s="376"/>
      <c r="AO21" s="599"/>
      <c r="AP21" s="596" t="s">
        <v>372</v>
      </c>
      <c r="AQ21" s="607"/>
      <c r="AR21" s="607"/>
      <c r="AS21" s="607"/>
      <c r="AT21" s="607"/>
      <c r="AU21" s="607"/>
      <c r="AV21" s="607"/>
      <c r="AW21" s="607"/>
      <c r="AX21" s="607"/>
      <c r="AY21" s="607"/>
      <c r="AZ21" s="607"/>
      <c r="BA21" s="607"/>
      <c r="BB21" s="607"/>
      <c r="BC21" s="607"/>
      <c r="BD21" s="607"/>
      <c r="BE21" s="607"/>
      <c r="BF21" s="608"/>
      <c r="BG21" s="591">
        <v>10225</v>
      </c>
      <c r="BH21" s="370"/>
      <c r="BI21" s="370"/>
      <c r="BJ21" s="370"/>
      <c r="BK21" s="370"/>
      <c r="BL21" s="370"/>
      <c r="BM21" s="370"/>
      <c r="BN21" s="592"/>
      <c r="BO21" s="593">
        <v>0.3</v>
      </c>
      <c r="BP21" s="593"/>
      <c r="BQ21" s="593"/>
      <c r="BR21" s="593"/>
      <c r="BS21" s="594" t="s">
        <v>206</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2">
      <c r="B22" s="596" t="s">
        <v>305</v>
      </c>
      <c r="C22" s="485"/>
      <c r="D22" s="485"/>
      <c r="E22" s="485"/>
      <c r="F22" s="485"/>
      <c r="G22" s="485"/>
      <c r="H22" s="485"/>
      <c r="I22" s="485"/>
      <c r="J22" s="485"/>
      <c r="K22" s="485"/>
      <c r="L22" s="485"/>
      <c r="M22" s="485"/>
      <c r="N22" s="485"/>
      <c r="O22" s="485"/>
      <c r="P22" s="485"/>
      <c r="Q22" s="597"/>
      <c r="R22" s="591">
        <v>3420970</v>
      </c>
      <c r="S22" s="370"/>
      <c r="T22" s="370"/>
      <c r="U22" s="370"/>
      <c r="V22" s="370"/>
      <c r="W22" s="370"/>
      <c r="X22" s="370"/>
      <c r="Y22" s="592"/>
      <c r="Z22" s="593">
        <v>26.1</v>
      </c>
      <c r="AA22" s="593"/>
      <c r="AB22" s="593"/>
      <c r="AC22" s="593"/>
      <c r="AD22" s="594">
        <v>3420970</v>
      </c>
      <c r="AE22" s="594"/>
      <c r="AF22" s="594"/>
      <c r="AG22" s="594"/>
      <c r="AH22" s="594"/>
      <c r="AI22" s="594"/>
      <c r="AJ22" s="594"/>
      <c r="AK22" s="594"/>
      <c r="AL22" s="598">
        <v>45.7</v>
      </c>
      <c r="AM22" s="376"/>
      <c r="AN22" s="376"/>
      <c r="AO22" s="599"/>
      <c r="AP22" s="596" t="s">
        <v>374</v>
      </c>
      <c r="AQ22" s="607"/>
      <c r="AR22" s="607"/>
      <c r="AS22" s="607"/>
      <c r="AT22" s="607"/>
      <c r="AU22" s="607"/>
      <c r="AV22" s="607"/>
      <c r="AW22" s="607"/>
      <c r="AX22" s="607"/>
      <c r="AY22" s="607"/>
      <c r="AZ22" s="607"/>
      <c r="BA22" s="607"/>
      <c r="BB22" s="607"/>
      <c r="BC22" s="607"/>
      <c r="BD22" s="607"/>
      <c r="BE22" s="607"/>
      <c r="BF22" s="608"/>
      <c r="BG22" s="591" t="s">
        <v>206</v>
      </c>
      <c r="BH22" s="370"/>
      <c r="BI22" s="370"/>
      <c r="BJ22" s="370"/>
      <c r="BK22" s="370"/>
      <c r="BL22" s="370"/>
      <c r="BM22" s="370"/>
      <c r="BN22" s="592"/>
      <c r="BO22" s="593" t="s">
        <v>206</v>
      </c>
      <c r="BP22" s="593"/>
      <c r="BQ22" s="593"/>
      <c r="BR22" s="593"/>
      <c r="BS22" s="594" t="s">
        <v>206</v>
      </c>
      <c r="BT22" s="594"/>
      <c r="BU22" s="594"/>
      <c r="BV22" s="594"/>
      <c r="BW22" s="594"/>
      <c r="BX22" s="594"/>
      <c r="BY22" s="594"/>
      <c r="BZ22" s="594"/>
      <c r="CA22" s="594"/>
      <c r="CB22" s="595"/>
      <c r="CD22" s="364" t="s">
        <v>375</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2">
      <c r="B23" s="596" t="s">
        <v>302</v>
      </c>
      <c r="C23" s="485"/>
      <c r="D23" s="485"/>
      <c r="E23" s="485"/>
      <c r="F23" s="485"/>
      <c r="G23" s="485"/>
      <c r="H23" s="485"/>
      <c r="I23" s="485"/>
      <c r="J23" s="485"/>
      <c r="K23" s="485"/>
      <c r="L23" s="485"/>
      <c r="M23" s="485"/>
      <c r="N23" s="485"/>
      <c r="O23" s="485"/>
      <c r="P23" s="485"/>
      <c r="Q23" s="597"/>
      <c r="R23" s="591">
        <v>412346</v>
      </c>
      <c r="S23" s="370"/>
      <c r="T23" s="370"/>
      <c r="U23" s="370"/>
      <c r="V23" s="370"/>
      <c r="W23" s="370"/>
      <c r="X23" s="370"/>
      <c r="Y23" s="592"/>
      <c r="Z23" s="593">
        <v>3.1</v>
      </c>
      <c r="AA23" s="593"/>
      <c r="AB23" s="593"/>
      <c r="AC23" s="593"/>
      <c r="AD23" s="594" t="s">
        <v>206</v>
      </c>
      <c r="AE23" s="594"/>
      <c r="AF23" s="594"/>
      <c r="AG23" s="594"/>
      <c r="AH23" s="594"/>
      <c r="AI23" s="594"/>
      <c r="AJ23" s="594"/>
      <c r="AK23" s="594"/>
      <c r="AL23" s="598" t="s">
        <v>206</v>
      </c>
      <c r="AM23" s="376"/>
      <c r="AN23" s="376"/>
      <c r="AO23" s="599"/>
      <c r="AP23" s="596" t="s">
        <v>124</v>
      </c>
      <c r="AQ23" s="607"/>
      <c r="AR23" s="607"/>
      <c r="AS23" s="607"/>
      <c r="AT23" s="607"/>
      <c r="AU23" s="607"/>
      <c r="AV23" s="607"/>
      <c r="AW23" s="607"/>
      <c r="AX23" s="607"/>
      <c r="AY23" s="607"/>
      <c r="AZ23" s="607"/>
      <c r="BA23" s="607"/>
      <c r="BB23" s="607"/>
      <c r="BC23" s="607"/>
      <c r="BD23" s="607"/>
      <c r="BE23" s="607"/>
      <c r="BF23" s="608"/>
      <c r="BG23" s="591" t="s">
        <v>206</v>
      </c>
      <c r="BH23" s="370"/>
      <c r="BI23" s="370"/>
      <c r="BJ23" s="370"/>
      <c r="BK23" s="370"/>
      <c r="BL23" s="370"/>
      <c r="BM23" s="370"/>
      <c r="BN23" s="592"/>
      <c r="BO23" s="593" t="s">
        <v>206</v>
      </c>
      <c r="BP23" s="593"/>
      <c r="BQ23" s="593"/>
      <c r="BR23" s="593"/>
      <c r="BS23" s="594" t="s">
        <v>206</v>
      </c>
      <c r="BT23" s="594"/>
      <c r="BU23" s="594"/>
      <c r="BV23" s="594"/>
      <c r="BW23" s="594"/>
      <c r="BX23" s="594"/>
      <c r="BY23" s="594"/>
      <c r="BZ23" s="594"/>
      <c r="CA23" s="594"/>
      <c r="CB23" s="595"/>
      <c r="CD23" s="364" t="s">
        <v>167</v>
      </c>
      <c r="CE23" s="365"/>
      <c r="CF23" s="365"/>
      <c r="CG23" s="365"/>
      <c r="CH23" s="365"/>
      <c r="CI23" s="365"/>
      <c r="CJ23" s="365"/>
      <c r="CK23" s="365"/>
      <c r="CL23" s="365"/>
      <c r="CM23" s="365"/>
      <c r="CN23" s="365"/>
      <c r="CO23" s="365"/>
      <c r="CP23" s="365"/>
      <c r="CQ23" s="407"/>
      <c r="CR23" s="364" t="s">
        <v>296</v>
      </c>
      <c r="CS23" s="365"/>
      <c r="CT23" s="365"/>
      <c r="CU23" s="365"/>
      <c r="CV23" s="365"/>
      <c r="CW23" s="365"/>
      <c r="CX23" s="365"/>
      <c r="CY23" s="407"/>
      <c r="CZ23" s="364" t="s">
        <v>377</v>
      </c>
      <c r="DA23" s="365"/>
      <c r="DB23" s="365"/>
      <c r="DC23" s="407"/>
      <c r="DD23" s="364" t="s">
        <v>308</v>
      </c>
      <c r="DE23" s="365"/>
      <c r="DF23" s="365"/>
      <c r="DG23" s="365"/>
      <c r="DH23" s="365"/>
      <c r="DI23" s="365"/>
      <c r="DJ23" s="365"/>
      <c r="DK23" s="407"/>
      <c r="DL23" s="618" t="s">
        <v>381</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2">
      <c r="B24" s="596" t="s">
        <v>383</v>
      </c>
      <c r="C24" s="485"/>
      <c r="D24" s="485"/>
      <c r="E24" s="485"/>
      <c r="F24" s="485"/>
      <c r="G24" s="485"/>
      <c r="H24" s="485"/>
      <c r="I24" s="485"/>
      <c r="J24" s="485"/>
      <c r="K24" s="485"/>
      <c r="L24" s="485"/>
      <c r="M24" s="485"/>
      <c r="N24" s="485"/>
      <c r="O24" s="485"/>
      <c r="P24" s="485"/>
      <c r="Q24" s="597"/>
      <c r="R24" s="591" t="s">
        <v>206</v>
      </c>
      <c r="S24" s="370"/>
      <c r="T24" s="370"/>
      <c r="U24" s="370"/>
      <c r="V24" s="370"/>
      <c r="W24" s="370"/>
      <c r="X24" s="370"/>
      <c r="Y24" s="592"/>
      <c r="Z24" s="593" t="s">
        <v>206</v>
      </c>
      <c r="AA24" s="593"/>
      <c r="AB24" s="593"/>
      <c r="AC24" s="593"/>
      <c r="AD24" s="594" t="s">
        <v>206</v>
      </c>
      <c r="AE24" s="594"/>
      <c r="AF24" s="594"/>
      <c r="AG24" s="594"/>
      <c r="AH24" s="594"/>
      <c r="AI24" s="594"/>
      <c r="AJ24" s="594"/>
      <c r="AK24" s="594"/>
      <c r="AL24" s="598" t="s">
        <v>206</v>
      </c>
      <c r="AM24" s="376"/>
      <c r="AN24" s="376"/>
      <c r="AO24" s="599"/>
      <c r="AP24" s="596" t="s">
        <v>384</v>
      </c>
      <c r="AQ24" s="607"/>
      <c r="AR24" s="607"/>
      <c r="AS24" s="607"/>
      <c r="AT24" s="607"/>
      <c r="AU24" s="607"/>
      <c r="AV24" s="607"/>
      <c r="AW24" s="607"/>
      <c r="AX24" s="607"/>
      <c r="AY24" s="607"/>
      <c r="AZ24" s="607"/>
      <c r="BA24" s="607"/>
      <c r="BB24" s="607"/>
      <c r="BC24" s="607"/>
      <c r="BD24" s="607"/>
      <c r="BE24" s="607"/>
      <c r="BF24" s="608"/>
      <c r="BG24" s="591" t="s">
        <v>206</v>
      </c>
      <c r="BH24" s="370"/>
      <c r="BI24" s="370"/>
      <c r="BJ24" s="370"/>
      <c r="BK24" s="370"/>
      <c r="BL24" s="370"/>
      <c r="BM24" s="370"/>
      <c r="BN24" s="592"/>
      <c r="BO24" s="593" t="s">
        <v>206</v>
      </c>
      <c r="BP24" s="593"/>
      <c r="BQ24" s="593"/>
      <c r="BR24" s="593"/>
      <c r="BS24" s="594" t="s">
        <v>206</v>
      </c>
      <c r="BT24" s="594"/>
      <c r="BU24" s="594"/>
      <c r="BV24" s="594"/>
      <c r="BW24" s="594"/>
      <c r="BX24" s="594"/>
      <c r="BY24" s="594"/>
      <c r="BZ24" s="594"/>
      <c r="CA24" s="594"/>
      <c r="CB24" s="595"/>
      <c r="CD24" s="580" t="s">
        <v>385</v>
      </c>
      <c r="CE24" s="581"/>
      <c r="CF24" s="581"/>
      <c r="CG24" s="581"/>
      <c r="CH24" s="581"/>
      <c r="CI24" s="581"/>
      <c r="CJ24" s="581"/>
      <c r="CK24" s="581"/>
      <c r="CL24" s="581"/>
      <c r="CM24" s="581"/>
      <c r="CN24" s="581"/>
      <c r="CO24" s="581"/>
      <c r="CP24" s="581"/>
      <c r="CQ24" s="582"/>
      <c r="CR24" s="583">
        <v>5074115</v>
      </c>
      <c r="CS24" s="584"/>
      <c r="CT24" s="584"/>
      <c r="CU24" s="584"/>
      <c r="CV24" s="584"/>
      <c r="CW24" s="584"/>
      <c r="CX24" s="584"/>
      <c r="CY24" s="585"/>
      <c r="CZ24" s="588">
        <v>40.9</v>
      </c>
      <c r="DA24" s="589"/>
      <c r="DB24" s="589"/>
      <c r="DC24" s="600"/>
      <c r="DD24" s="621">
        <v>3845107</v>
      </c>
      <c r="DE24" s="584"/>
      <c r="DF24" s="584"/>
      <c r="DG24" s="584"/>
      <c r="DH24" s="584"/>
      <c r="DI24" s="584"/>
      <c r="DJ24" s="584"/>
      <c r="DK24" s="585"/>
      <c r="DL24" s="621">
        <v>3771265</v>
      </c>
      <c r="DM24" s="584"/>
      <c r="DN24" s="584"/>
      <c r="DO24" s="584"/>
      <c r="DP24" s="584"/>
      <c r="DQ24" s="584"/>
      <c r="DR24" s="584"/>
      <c r="DS24" s="584"/>
      <c r="DT24" s="584"/>
      <c r="DU24" s="584"/>
      <c r="DV24" s="585"/>
      <c r="DW24" s="588">
        <v>49.5</v>
      </c>
      <c r="DX24" s="589"/>
      <c r="DY24" s="589"/>
      <c r="DZ24" s="589"/>
      <c r="EA24" s="589"/>
      <c r="EB24" s="589"/>
      <c r="EC24" s="590"/>
    </row>
    <row r="25" spans="2:133" ht="11.25" customHeight="1" x14ac:dyDescent="0.2">
      <c r="B25" s="596" t="s">
        <v>55</v>
      </c>
      <c r="C25" s="485"/>
      <c r="D25" s="485"/>
      <c r="E25" s="485"/>
      <c r="F25" s="485"/>
      <c r="G25" s="485"/>
      <c r="H25" s="485"/>
      <c r="I25" s="485"/>
      <c r="J25" s="485"/>
      <c r="K25" s="485"/>
      <c r="L25" s="485"/>
      <c r="M25" s="485"/>
      <c r="N25" s="485"/>
      <c r="O25" s="485"/>
      <c r="P25" s="485"/>
      <c r="Q25" s="597"/>
      <c r="R25" s="591">
        <v>7900626</v>
      </c>
      <c r="S25" s="370"/>
      <c r="T25" s="370"/>
      <c r="U25" s="370"/>
      <c r="V25" s="370"/>
      <c r="W25" s="370"/>
      <c r="X25" s="370"/>
      <c r="Y25" s="592"/>
      <c r="Z25" s="593">
        <v>60.3</v>
      </c>
      <c r="AA25" s="593"/>
      <c r="AB25" s="593"/>
      <c r="AC25" s="593"/>
      <c r="AD25" s="594">
        <v>7488280</v>
      </c>
      <c r="AE25" s="594"/>
      <c r="AF25" s="594"/>
      <c r="AG25" s="594"/>
      <c r="AH25" s="594"/>
      <c r="AI25" s="594"/>
      <c r="AJ25" s="594"/>
      <c r="AK25" s="594"/>
      <c r="AL25" s="598">
        <v>100</v>
      </c>
      <c r="AM25" s="376"/>
      <c r="AN25" s="376"/>
      <c r="AO25" s="599"/>
      <c r="AP25" s="596" t="s">
        <v>280</v>
      </c>
      <c r="AQ25" s="607"/>
      <c r="AR25" s="607"/>
      <c r="AS25" s="607"/>
      <c r="AT25" s="607"/>
      <c r="AU25" s="607"/>
      <c r="AV25" s="607"/>
      <c r="AW25" s="607"/>
      <c r="AX25" s="607"/>
      <c r="AY25" s="607"/>
      <c r="AZ25" s="607"/>
      <c r="BA25" s="607"/>
      <c r="BB25" s="607"/>
      <c r="BC25" s="607"/>
      <c r="BD25" s="607"/>
      <c r="BE25" s="607"/>
      <c r="BF25" s="608"/>
      <c r="BG25" s="591" t="s">
        <v>206</v>
      </c>
      <c r="BH25" s="370"/>
      <c r="BI25" s="370"/>
      <c r="BJ25" s="370"/>
      <c r="BK25" s="370"/>
      <c r="BL25" s="370"/>
      <c r="BM25" s="370"/>
      <c r="BN25" s="592"/>
      <c r="BO25" s="593" t="s">
        <v>206</v>
      </c>
      <c r="BP25" s="593"/>
      <c r="BQ25" s="593"/>
      <c r="BR25" s="593"/>
      <c r="BS25" s="594" t="s">
        <v>206</v>
      </c>
      <c r="BT25" s="594"/>
      <c r="BU25" s="594"/>
      <c r="BV25" s="594"/>
      <c r="BW25" s="594"/>
      <c r="BX25" s="594"/>
      <c r="BY25" s="594"/>
      <c r="BZ25" s="594"/>
      <c r="CA25" s="594"/>
      <c r="CB25" s="595"/>
      <c r="CD25" s="596" t="s">
        <v>204</v>
      </c>
      <c r="CE25" s="485"/>
      <c r="CF25" s="485"/>
      <c r="CG25" s="485"/>
      <c r="CH25" s="485"/>
      <c r="CI25" s="485"/>
      <c r="CJ25" s="485"/>
      <c r="CK25" s="485"/>
      <c r="CL25" s="485"/>
      <c r="CM25" s="485"/>
      <c r="CN25" s="485"/>
      <c r="CO25" s="485"/>
      <c r="CP25" s="485"/>
      <c r="CQ25" s="597"/>
      <c r="CR25" s="591">
        <v>2190538</v>
      </c>
      <c r="CS25" s="622"/>
      <c r="CT25" s="622"/>
      <c r="CU25" s="622"/>
      <c r="CV25" s="622"/>
      <c r="CW25" s="622"/>
      <c r="CX25" s="622"/>
      <c r="CY25" s="623"/>
      <c r="CZ25" s="598">
        <v>17.7</v>
      </c>
      <c r="DA25" s="624"/>
      <c r="DB25" s="624"/>
      <c r="DC25" s="625"/>
      <c r="DD25" s="601">
        <v>1990527</v>
      </c>
      <c r="DE25" s="622"/>
      <c r="DF25" s="622"/>
      <c r="DG25" s="622"/>
      <c r="DH25" s="622"/>
      <c r="DI25" s="622"/>
      <c r="DJ25" s="622"/>
      <c r="DK25" s="623"/>
      <c r="DL25" s="601">
        <v>1921610</v>
      </c>
      <c r="DM25" s="622"/>
      <c r="DN25" s="622"/>
      <c r="DO25" s="622"/>
      <c r="DP25" s="622"/>
      <c r="DQ25" s="622"/>
      <c r="DR25" s="622"/>
      <c r="DS25" s="622"/>
      <c r="DT25" s="622"/>
      <c r="DU25" s="622"/>
      <c r="DV25" s="623"/>
      <c r="DW25" s="598">
        <v>25.2</v>
      </c>
      <c r="DX25" s="624"/>
      <c r="DY25" s="624"/>
      <c r="DZ25" s="624"/>
      <c r="EA25" s="624"/>
      <c r="EB25" s="624"/>
      <c r="EC25" s="626"/>
    </row>
    <row r="26" spans="2:133" ht="11.25" customHeight="1" x14ac:dyDescent="0.2">
      <c r="B26" s="596" t="s">
        <v>388</v>
      </c>
      <c r="C26" s="485"/>
      <c r="D26" s="485"/>
      <c r="E26" s="485"/>
      <c r="F26" s="485"/>
      <c r="G26" s="485"/>
      <c r="H26" s="485"/>
      <c r="I26" s="485"/>
      <c r="J26" s="485"/>
      <c r="K26" s="485"/>
      <c r="L26" s="485"/>
      <c r="M26" s="485"/>
      <c r="N26" s="485"/>
      <c r="O26" s="485"/>
      <c r="P26" s="485"/>
      <c r="Q26" s="597"/>
      <c r="R26" s="591">
        <v>2936</v>
      </c>
      <c r="S26" s="370"/>
      <c r="T26" s="370"/>
      <c r="U26" s="370"/>
      <c r="V26" s="370"/>
      <c r="W26" s="370"/>
      <c r="X26" s="370"/>
      <c r="Y26" s="592"/>
      <c r="Z26" s="593">
        <v>0</v>
      </c>
      <c r="AA26" s="593"/>
      <c r="AB26" s="593"/>
      <c r="AC26" s="593"/>
      <c r="AD26" s="594">
        <v>2936</v>
      </c>
      <c r="AE26" s="594"/>
      <c r="AF26" s="594"/>
      <c r="AG26" s="594"/>
      <c r="AH26" s="594"/>
      <c r="AI26" s="594"/>
      <c r="AJ26" s="594"/>
      <c r="AK26" s="594"/>
      <c r="AL26" s="598">
        <v>0</v>
      </c>
      <c r="AM26" s="376"/>
      <c r="AN26" s="376"/>
      <c r="AO26" s="599"/>
      <c r="AP26" s="596" t="s">
        <v>391</v>
      </c>
      <c r="AQ26" s="607"/>
      <c r="AR26" s="607"/>
      <c r="AS26" s="607"/>
      <c r="AT26" s="607"/>
      <c r="AU26" s="607"/>
      <c r="AV26" s="607"/>
      <c r="AW26" s="607"/>
      <c r="AX26" s="607"/>
      <c r="AY26" s="607"/>
      <c r="AZ26" s="607"/>
      <c r="BA26" s="607"/>
      <c r="BB26" s="607"/>
      <c r="BC26" s="607"/>
      <c r="BD26" s="607"/>
      <c r="BE26" s="607"/>
      <c r="BF26" s="608"/>
      <c r="BG26" s="591" t="s">
        <v>206</v>
      </c>
      <c r="BH26" s="370"/>
      <c r="BI26" s="370"/>
      <c r="BJ26" s="370"/>
      <c r="BK26" s="370"/>
      <c r="BL26" s="370"/>
      <c r="BM26" s="370"/>
      <c r="BN26" s="592"/>
      <c r="BO26" s="593" t="s">
        <v>206</v>
      </c>
      <c r="BP26" s="593"/>
      <c r="BQ26" s="593"/>
      <c r="BR26" s="593"/>
      <c r="BS26" s="594" t="s">
        <v>206</v>
      </c>
      <c r="BT26" s="594"/>
      <c r="BU26" s="594"/>
      <c r="BV26" s="594"/>
      <c r="BW26" s="594"/>
      <c r="BX26" s="594"/>
      <c r="BY26" s="594"/>
      <c r="BZ26" s="594"/>
      <c r="CA26" s="594"/>
      <c r="CB26" s="595"/>
      <c r="CD26" s="596" t="s">
        <v>129</v>
      </c>
      <c r="CE26" s="485"/>
      <c r="CF26" s="485"/>
      <c r="CG26" s="485"/>
      <c r="CH26" s="485"/>
      <c r="CI26" s="485"/>
      <c r="CJ26" s="485"/>
      <c r="CK26" s="485"/>
      <c r="CL26" s="485"/>
      <c r="CM26" s="485"/>
      <c r="CN26" s="485"/>
      <c r="CO26" s="485"/>
      <c r="CP26" s="485"/>
      <c r="CQ26" s="597"/>
      <c r="CR26" s="591">
        <v>1280923</v>
      </c>
      <c r="CS26" s="370"/>
      <c r="CT26" s="370"/>
      <c r="CU26" s="370"/>
      <c r="CV26" s="370"/>
      <c r="CW26" s="370"/>
      <c r="CX26" s="370"/>
      <c r="CY26" s="592"/>
      <c r="CZ26" s="598">
        <v>10.3</v>
      </c>
      <c r="DA26" s="624"/>
      <c r="DB26" s="624"/>
      <c r="DC26" s="625"/>
      <c r="DD26" s="601">
        <v>1163191</v>
      </c>
      <c r="DE26" s="370"/>
      <c r="DF26" s="370"/>
      <c r="DG26" s="370"/>
      <c r="DH26" s="370"/>
      <c r="DI26" s="370"/>
      <c r="DJ26" s="370"/>
      <c r="DK26" s="592"/>
      <c r="DL26" s="601" t="s">
        <v>206</v>
      </c>
      <c r="DM26" s="370"/>
      <c r="DN26" s="370"/>
      <c r="DO26" s="370"/>
      <c r="DP26" s="370"/>
      <c r="DQ26" s="370"/>
      <c r="DR26" s="370"/>
      <c r="DS26" s="370"/>
      <c r="DT26" s="370"/>
      <c r="DU26" s="370"/>
      <c r="DV26" s="592"/>
      <c r="DW26" s="598" t="s">
        <v>206</v>
      </c>
      <c r="DX26" s="624"/>
      <c r="DY26" s="624"/>
      <c r="DZ26" s="624"/>
      <c r="EA26" s="624"/>
      <c r="EB26" s="624"/>
      <c r="EC26" s="626"/>
    </row>
    <row r="27" spans="2:133" ht="11.25" customHeight="1" x14ac:dyDescent="0.2">
      <c r="B27" s="596" t="s">
        <v>160</v>
      </c>
      <c r="C27" s="485"/>
      <c r="D27" s="485"/>
      <c r="E27" s="485"/>
      <c r="F27" s="485"/>
      <c r="G27" s="485"/>
      <c r="H27" s="485"/>
      <c r="I27" s="485"/>
      <c r="J27" s="485"/>
      <c r="K27" s="485"/>
      <c r="L27" s="485"/>
      <c r="M27" s="485"/>
      <c r="N27" s="485"/>
      <c r="O27" s="485"/>
      <c r="P27" s="485"/>
      <c r="Q27" s="597"/>
      <c r="R27" s="591">
        <v>118489</v>
      </c>
      <c r="S27" s="370"/>
      <c r="T27" s="370"/>
      <c r="U27" s="370"/>
      <c r="V27" s="370"/>
      <c r="W27" s="370"/>
      <c r="X27" s="370"/>
      <c r="Y27" s="592"/>
      <c r="Z27" s="593">
        <v>0.9</v>
      </c>
      <c r="AA27" s="593"/>
      <c r="AB27" s="593"/>
      <c r="AC27" s="593"/>
      <c r="AD27" s="594" t="s">
        <v>206</v>
      </c>
      <c r="AE27" s="594"/>
      <c r="AF27" s="594"/>
      <c r="AG27" s="594"/>
      <c r="AH27" s="594"/>
      <c r="AI27" s="594"/>
      <c r="AJ27" s="594"/>
      <c r="AK27" s="594"/>
      <c r="AL27" s="598" t="s">
        <v>206</v>
      </c>
      <c r="AM27" s="376"/>
      <c r="AN27" s="376"/>
      <c r="AO27" s="599"/>
      <c r="AP27" s="596" t="s">
        <v>392</v>
      </c>
      <c r="AQ27" s="485"/>
      <c r="AR27" s="485"/>
      <c r="AS27" s="485"/>
      <c r="AT27" s="485"/>
      <c r="AU27" s="485"/>
      <c r="AV27" s="485"/>
      <c r="AW27" s="485"/>
      <c r="AX27" s="485"/>
      <c r="AY27" s="485"/>
      <c r="AZ27" s="485"/>
      <c r="BA27" s="485"/>
      <c r="BB27" s="485"/>
      <c r="BC27" s="485"/>
      <c r="BD27" s="485"/>
      <c r="BE27" s="485"/>
      <c r="BF27" s="597"/>
      <c r="BG27" s="591">
        <v>3132993</v>
      </c>
      <c r="BH27" s="370"/>
      <c r="BI27" s="370"/>
      <c r="BJ27" s="370"/>
      <c r="BK27" s="370"/>
      <c r="BL27" s="370"/>
      <c r="BM27" s="370"/>
      <c r="BN27" s="592"/>
      <c r="BO27" s="593">
        <v>100</v>
      </c>
      <c r="BP27" s="593"/>
      <c r="BQ27" s="593"/>
      <c r="BR27" s="593"/>
      <c r="BS27" s="594">
        <v>23670</v>
      </c>
      <c r="BT27" s="594"/>
      <c r="BU27" s="594"/>
      <c r="BV27" s="594"/>
      <c r="BW27" s="594"/>
      <c r="BX27" s="594"/>
      <c r="BY27" s="594"/>
      <c r="BZ27" s="594"/>
      <c r="CA27" s="594"/>
      <c r="CB27" s="595"/>
      <c r="CD27" s="596" t="s">
        <v>226</v>
      </c>
      <c r="CE27" s="485"/>
      <c r="CF27" s="485"/>
      <c r="CG27" s="485"/>
      <c r="CH27" s="485"/>
      <c r="CI27" s="485"/>
      <c r="CJ27" s="485"/>
      <c r="CK27" s="485"/>
      <c r="CL27" s="485"/>
      <c r="CM27" s="485"/>
      <c r="CN27" s="485"/>
      <c r="CO27" s="485"/>
      <c r="CP27" s="485"/>
      <c r="CQ27" s="597"/>
      <c r="CR27" s="591">
        <v>1386996</v>
      </c>
      <c r="CS27" s="622"/>
      <c r="CT27" s="622"/>
      <c r="CU27" s="622"/>
      <c r="CV27" s="622"/>
      <c r="CW27" s="622"/>
      <c r="CX27" s="622"/>
      <c r="CY27" s="623"/>
      <c r="CZ27" s="598">
        <v>11.2</v>
      </c>
      <c r="DA27" s="624"/>
      <c r="DB27" s="624"/>
      <c r="DC27" s="625"/>
      <c r="DD27" s="601">
        <v>373368</v>
      </c>
      <c r="DE27" s="622"/>
      <c r="DF27" s="622"/>
      <c r="DG27" s="622"/>
      <c r="DH27" s="622"/>
      <c r="DI27" s="622"/>
      <c r="DJ27" s="622"/>
      <c r="DK27" s="623"/>
      <c r="DL27" s="601">
        <v>368443</v>
      </c>
      <c r="DM27" s="622"/>
      <c r="DN27" s="622"/>
      <c r="DO27" s="622"/>
      <c r="DP27" s="622"/>
      <c r="DQ27" s="622"/>
      <c r="DR27" s="622"/>
      <c r="DS27" s="622"/>
      <c r="DT27" s="622"/>
      <c r="DU27" s="622"/>
      <c r="DV27" s="623"/>
      <c r="DW27" s="598">
        <v>4.8</v>
      </c>
      <c r="DX27" s="624"/>
      <c r="DY27" s="624"/>
      <c r="DZ27" s="624"/>
      <c r="EA27" s="624"/>
      <c r="EB27" s="624"/>
      <c r="EC27" s="626"/>
    </row>
    <row r="28" spans="2:133" ht="11.25" customHeight="1" x14ac:dyDescent="0.2">
      <c r="B28" s="596" t="s">
        <v>320</v>
      </c>
      <c r="C28" s="485"/>
      <c r="D28" s="485"/>
      <c r="E28" s="485"/>
      <c r="F28" s="485"/>
      <c r="G28" s="485"/>
      <c r="H28" s="485"/>
      <c r="I28" s="485"/>
      <c r="J28" s="485"/>
      <c r="K28" s="485"/>
      <c r="L28" s="485"/>
      <c r="M28" s="485"/>
      <c r="N28" s="485"/>
      <c r="O28" s="485"/>
      <c r="P28" s="485"/>
      <c r="Q28" s="597"/>
      <c r="R28" s="591">
        <v>101487</v>
      </c>
      <c r="S28" s="370"/>
      <c r="T28" s="370"/>
      <c r="U28" s="370"/>
      <c r="V28" s="370"/>
      <c r="W28" s="370"/>
      <c r="X28" s="370"/>
      <c r="Y28" s="592"/>
      <c r="Z28" s="593">
        <v>0.8</v>
      </c>
      <c r="AA28" s="593"/>
      <c r="AB28" s="593"/>
      <c r="AC28" s="593"/>
      <c r="AD28" s="594" t="s">
        <v>206</v>
      </c>
      <c r="AE28" s="594"/>
      <c r="AF28" s="594"/>
      <c r="AG28" s="594"/>
      <c r="AH28" s="594"/>
      <c r="AI28" s="594"/>
      <c r="AJ28" s="594"/>
      <c r="AK28" s="594"/>
      <c r="AL28" s="598" t="s">
        <v>206</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386</v>
      </c>
      <c r="CE28" s="485"/>
      <c r="CF28" s="485"/>
      <c r="CG28" s="485"/>
      <c r="CH28" s="485"/>
      <c r="CI28" s="485"/>
      <c r="CJ28" s="485"/>
      <c r="CK28" s="485"/>
      <c r="CL28" s="485"/>
      <c r="CM28" s="485"/>
      <c r="CN28" s="485"/>
      <c r="CO28" s="485"/>
      <c r="CP28" s="485"/>
      <c r="CQ28" s="597"/>
      <c r="CR28" s="591">
        <v>1496581</v>
      </c>
      <c r="CS28" s="370"/>
      <c r="CT28" s="370"/>
      <c r="CU28" s="370"/>
      <c r="CV28" s="370"/>
      <c r="CW28" s="370"/>
      <c r="CX28" s="370"/>
      <c r="CY28" s="592"/>
      <c r="CZ28" s="598">
        <v>12.1</v>
      </c>
      <c r="DA28" s="624"/>
      <c r="DB28" s="624"/>
      <c r="DC28" s="625"/>
      <c r="DD28" s="601">
        <v>1481212</v>
      </c>
      <c r="DE28" s="370"/>
      <c r="DF28" s="370"/>
      <c r="DG28" s="370"/>
      <c r="DH28" s="370"/>
      <c r="DI28" s="370"/>
      <c r="DJ28" s="370"/>
      <c r="DK28" s="592"/>
      <c r="DL28" s="601">
        <v>1481212</v>
      </c>
      <c r="DM28" s="370"/>
      <c r="DN28" s="370"/>
      <c r="DO28" s="370"/>
      <c r="DP28" s="370"/>
      <c r="DQ28" s="370"/>
      <c r="DR28" s="370"/>
      <c r="DS28" s="370"/>
      <c r="DT28" s="370"/>
      <c r="DU28" s="370"/>
      <c r="DV28" s="592"/>
      <c r="DW28" s="598">
        <v>19.5</v>
      </c>
      <c r="DX28" s="624"/>
      <c r="DY28" s="624"/>
      <c r="DZ28" s="624"/>
      <c r="EA28" s="624"/>
      <c r="EB28" s="624"/>
      <c r="EC28" s="626"/>
    </row>
    <row r="29" spans="2:133" ht="11.25" customHeight="1" x14ac:dyDescent="0.2">
      <c r="B29" s="596" t="s">
        <v>21</v>
      </c>
      <c r="C29" s="485"/>
      <c r="D29" s="485"/>
      <c r="E29" s="485"/>
      <c r="F29" s="485"/>
      <c r="G29" s="485"/>
      <c r="H29" s="485"/>
      <c r="I29" s="485"/>
      <c r="J29" s="485"/>
      <c r="K29" s="485"/>
      <c r="L29" s="485"/>
      <c r="M29" s="485"/>
      <c r="N29" s="485"/>
      <c r="O29" s="485"/>
      <c r="P29" s="485"/>
      <c r="Q29" s="597"/>
      <c r="R29" s="591">
        <v>53097</v>
      </c>
      <c r="S29" s="370"/>
      <c r="T29" s="370"/>
      <c r="U29" s="370"/>
      <c r="V29" s="370"/>
      <c r="W29" s="370"/>
      <c r="X29" s="370"/>
      <c r="Y29" s="592"/>
      <c r="Z29" s="593">
        <v>0.4</v>
      </c>
      <c r="AA29" s="593"/>
      <c r="AB29" s="593"/>
      <c r="AC29" s="593"/>
      <c r="AD29" s="594" t="s">
        <v>206</v>
      </c>
      <c r="AE29" s="594"/>
      <c r="AF29" s="594"/>
      <c r="AG29" s="594"/>
      <c r="AH29" s="594"/>
      <c r="AI29" s="594"/>
      <c r="AJ29" s="594"/>
      <c r="AK29" s="594"/>
      <c r="AL29" s="598" t="s">
        <v>206</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181</v>
      </c>
      <c r="CE29" s="564"/>
      <c r="CF29" s="596" t="s">
        <v>25</v>
      </c>
      <c r="CG29" s="485"/>
      <c r="CH29" s="485"/>
      <c r="CI29" s="485"/>
      <c r="CJ29" s="485"/>
      <c r="CK29" s="485"/>
      <c r="CL29" s="485"/>
      <c r="CM29" s="485"/>
      <c r="CN29" s="485"/>
      <c r="CO29" s="485"/>
      <c r="CP29" s="485"/>
      <c r="CQ29" s="597"/>
      <c r="CR29" s="591">
        <v>1496581</v>
      </c>
      <c r="CS29" s="622"/>
      <c r="CT29" s="622"/>
      <c r="CU29" s="622"/>
      <c r="CV29" s="622"/>
      <c r="CW29" s="622"/>
      <c r="CX29" s="622"/>
      <c r="CY29" s="623"/>
      <c r="CZ29" s="598">
        <v>12.1</v>
      </c>
      <c r="DA29" s="624"/>
      <c r="DB29" s="624"/>
      <c r="DC29" s="625"/>
      <c r="DD29" s="601">
        <v>1481212</v>
      </c>
      <c r="DE29" s="622"/>
      <c r="DF29" s="622"/>
      <c r="DG29" s="622"/>
      <c r="DH29" s="622"/>
      <c r="DI29" s="622"/>
      <c r="DJ29" s="622"/>
      <c r="DK29" s="623"/>
      <c r="DL29" s="601">
        <v>1481212</v>
      </c>
      <c r="DM29" s="622"/>
      <c r="DN29" s="622"/>
      <c r="DO29" s="622"/>
      <c r="DP29" s="622"/>
      <c r="DQ29" s="622"/>
      <c r="DR29" s="622"/>
      <c r="DS29" s="622"/>
      <c r="DT29" s="622"/>
      <c r="DU29" s="622"/>
      <c r="DV29" s="623"/>
      <c r="DW29" s="598">
        <v>19.5</v>
      </c>
      <c r="DX29" s="624"/>
      <c r="DY29" s="624"/>
      <c r="DZ29" s="624"/>
      <c r="EA29" s="624"/>
      <c r="EB29" s="624"/>
      <c r="EC29" s="626"/>
    </row>
    <row r="30" spans="2:133" ht="11.25" customHeight="1" x14ac:dyDescent="0.2">
      <c r="B30" s="596" t="s">
        <v>347</v>
      </c>
      <c r="C30" s="485"/>
      <c r="D30" s="485"/>
      <c r="E30" s="485"/>
      <c r="F30" s="485"/>
      <c r="G30" s="485"/>
      <c r="H30" s="485"/>
      <c r="I30" s="485"/>
      <c r="J30" s="485"/>
      <c r="K30" s="485"/>
      <c r="L30" s="485"/>
      <c r="M30" s="485"/>
      <c r="N30" s="485"/>
      <c r="O30" s="485"/>
      <c r="P30" s="485"/>
      <c r="Q30" s="597"/>
      <c r="R30" s="591">
        <v>1796881</v>
      </c>
      <c r="S30" s="370"/>
      <c r="T30" s="370"/>
      <c r="U30" s="370"/>
      <c r="V30" s="370"/>
      <c r="W30" s="370"/>
      <c r="X30" s="370"/>
      <c r="Y30" s="592"/>
      <c r="Z30" s="593">
        <v>13.7</v>
      </c>
      <c r="AA30" s="593"/>
      <c r="AB30" s="593"/>
      <c r="AC30" s="593"/>
      <c r="AD30" s="594" t="s">
        <v>206</v>
      </c>
      <c r="AE30" s="594"/>
      <c r="AF30" s="594"/>
      <c r="AG30" s="594"/>
      <c r="AH30" s="594"/>
      <c r="AI30" s="594"/>
      <c r="AJ30" s="594"/>
      <c r="AK30" s="594"/>
      <c r="AL30" s="598" t="s">
        <v>206</v>
      </c>
      <c r="AM30" s="376"/>
      <c r="AN30" s="376"/>
      <c r="AO30" s="599"/>
      <c r="AP30" s="364" t="s">
        <v>167</v>
      </c>
      <c r="AQ30" s="365"/>
      <c r="AR30" s="365"/>
      <c r="AS30" s="365"/>
      <c r="AT30" s="365"/>
      <c r="AU30" s="365"/>
      <c r="AV30" s="365"/>
      <c r="AW30" s="365"/>
      <c r="AX30" s="365"/>
      <c r="AY30" s="365"/>
      <c r="AZ30" s="365"/>
      <c r="BA30" s="365"/>
      <c r="BB30" s="365"/>
      <c r="BC30" s="365"/>
      <c r="BD30" s="365"/>
      <c r="BE30" s="365"/>
      <c r="BF30" s="407"/>
      <c r="BG30" s="364" t="s">
        <v>394</v>
      </c>
      <c r="BH30" s="627"/>
      <c r="BI30" s="627"/>
      <c r="BJ30" s="627"/>
      <c r="BK30" s="627"/>
      <c r="BL30" s="627"/>
      <c r="BM30" s="627"/>
      <c r="BN30" s="627"/>
      <c r="BO30" s="627"/>
      <c r="BP30" s="627"/>
      <c r="BQ30" s="628"/>
      <c r="BR30" s="364" t="s">
        <v>395</v>
      </c>
      <c r="BS30" s="627"/>
      <c r="BT30" s="627"/>
      <c r="BU30" s="627"/>
      <c r="BV30" s="627"/>
      <c r="BW30" s="627"/>
      <c r="BX30" s="627"/>
      <c r="BY30" s="627"/>
      <c r="BZ30" s="627"/>
      <c r="CA30" s="627"/>
      <c r="CB30" s="628"/>
      <c r="CD30" s="572"/>
      <c r="CE30" s="567"/>
      <c r="CF30" s="596" t="s">
        <v>396</v>
      </c>
      <c r="CG30" s="485"/>
      <c r="CH30" s="485"/>
      <c r="CI30" s="485"/>
      <c r="CJ30" s="485"/>
      <c r="CK30" s="485"/>
      <c r="CL30" s="485"/>
      <c r="CM30" s="485"/>
      <c r="CN30" s="485"/>
      <c r="CO30" s="485"/>
      <c r="CP30" s="485"/>
      <c r="CQ30" s="597"/>
      <c r="CR30" s="591">
        <v>1443146</v>
      </c>
      <c r="CS30" s="370"/>
      <c r="CT30" s="370"/>
      <c r="CU30" s="370"/>
      <c r="CV30" s="370"/>
      <c r="CW30" s="370"/>
      <c r="CX30" s="370"/>
      <c r="CY30" s="592"/>
      <c r="CZ30" s="598">
        <v>11.6</v>
      </c>
      <c r="DA30" s="624"/>
      <c r="DB30" s="624"/>
      <c r="DC30" s="625"/>
      <c r="DD30" s="601">
        <v>1427834</v>
      </c>
      <c r="DE30" s="370"/>
      <c r="DF30" s="370"/>
      <c r="DG30" s="370"/>
      <c r="DH30" s="370"/>
      <c r="DI30" s="370"/>
      <c r="DJ30" s="370"/>
      <c r="DK30" s="592"/>
      <c r="DL30" s="601">
        <v>1427834</v>
      </c>
      <c r="DM30" s="370"/>
      <c r="DN30" s="370"/>
      <c r="DO30" s="370"/>
      <c r="DP30" s="370"/>
      <c r="DQ30" s="370"/>
      <c r="DR30" s="370"/>
      <c r="DS30" s="370"/>
      <c r="DT30" s="370"/>
      <c r="DU30" s="370"/>
      <c r="DV30" s="592"/>
      <c r="DW30" s="598">
        <v>18.8</v>
      </c>
      <c r="DX30" s="624"/>
      <c r="DY30" s="624"/>
      <c r="DZ30" s="624"/>
      <c r="EA30" s="624"/>
      <c r="EB30" s="624"/>
      <c r="EC30" s="626"/>
    </row>
    <row r="31" spans="2:133" ht="11.25" customHeight="1" x14ac:dyDescent="0.2">
      <c r="B31" s="604" t="s">
        <v>53</v>
      </c>
      <c r="C31" s="605"/>
      <c r="D31" s="605"/>
      <c r="E31" s="605"/>
      <c r="F31" s="605"/>
      <c r="G31" s="605"/>
      <c r="H31" s="605"/>
      <c r="I31" s="605"/>
      <c r="J31" s="605"/>
      <c r="K31" s="605"/>
      <c r="L31" s="605"/>
      <c r="M31" s="605"/>
      <c r="N31" s="605"/>
      <c r="O31" s="605"/>
      <c r="P31" s="605"/>
      <c r="Q31" s="606"/>
      <c r="R31" s="591" t="s">
        <v>206</v>
      </c>
      <c r="S31" s="370"/>
      <c r="T31" s="370"/>
      <c r="U31" s="370"/>
      <c r="V31" s="370"/>
      <c r="W31" s="370"/>
      <c r="X31" s="370"/>
      <c r="Y31" s="592"/>
      <c r="Z31" s="593" t="s">
        <v>206</v>
      </c>
      <c r="AA31" s="593"/>
      <c r="AB31" s="593"/>
      <c r="AC31" s="593"/>
      <c r="AD31" s="594" t="s">
        <v>206</v>
      </c>
      <c r="AE31" s="594"/>
      <c r="AF31" s="594"/>
      <c r="AG31" s="594"/>
      <c r="AH31" s="594"/>
      <c r="AI31" s="594"/>
      <c r="AJ31" s="594"/>
      <c r="AK31" s="594"/>
      <c r="AL31" s="598" t="s">
        <v>206</v>
      </c>
      <c r="AM31" s="376"/>
      <c r="AN31" s="376"/>
      <c r="AO31" s="599"/>
      <c r="AP31" s="545" t="s">
        <v>8</v>
      </c>
      <c r="AQ31" s="546"/>
      <c r="AR31" s="546"/>
      <c r="AS31" s="546"/>
      <c r="AT31" s="674" t="s">
        <v>397</v>
      </c>
      <c r="AU31" s="42"/>
      <c r="AV31" s="42"/>
      <c r="AW31" s="42"/>
      <c r="AX31" s="580" t="s">
        <v>281</v>
      </c>
      <c r="AY31" s="581"/>
      <c r="AZ31" s="581"/>
      <c r="BA31" s="581"/>
      <c r="BB31" s="581"/>
      <c r="BC31" s="581"/>
      <c r="BD31" s="581"/>
      <c r="BE31" s="581"/>
      <c r="BF31" s="582"/>
      <c r="BG31" s="629">
        <v>99.2</v>
      </c>
      <c r="BH31" s="630"/>
      <c r="BI31" s="630"/>
      <c r="BJ31" s="630"/>
      <c r="BK31" s="630"/>
      <c r="BL31" s="630"/>
      <c r="BM31" s="589">
        <v>97.1</v>
      </c>
      <c r="BN31" s="630"/>
      <c r="BO31" s="630"/>
      <c r="BP31" s="630"/>
      <c r="BQ31" s="631"/>
      <c r="BR31" s="629">
        <v>99.3</v>
      </c>
      <c r="BS31" s="630"/>
      <c r="BT31" s="630"/>
      <c r="BU31" s="630"/>
      <c r="BV31" s="630"/>
      <c r="BW31" s="630"/>
      <c r="BX31" s="589">
        <v>97.1</v>
      </c>
      <c r="BY31" s="630"/>
      <c r="BZ31" s="630"/>
      <c r="CA31" s="630"/>
      <c r="CB31" s="631"/>
      <c r="CD31" s="572"/>
      <c r="CE31" s="567"/>
      <c r="CF31" s="596" t="s">
        <v>166</v>
      </c>
      <c r="CG31" s="485"/>
      <c r="CH31" s="485"/>
      <c r="CI31" s="485"/>
      <c r="CJ31" s="485"/>
      <c r="CK31" s="485"/>
      <c r="CL31" s="485"/>
      <c r="CM31" s="485"/>
      <c r="CN31" s="485"/>
      <c r="CO31" s="485"/>
      <c r="CP31" s="485"/>
      <c r="CQ31" s="597"/>
      <c r="CR31" s="591">
        <v>53435</v>
      </c>
      <c r="CS31" s="622"/>
      <c r="CT31" s="622"/>
      <c r="CU31" s="622"/>
      <c r="CV31" s="622"/>
      <c r="CW31" s="622"/>
      <c r="CX31" s="622"/>
      <c r="CY31" s="623"/>
      <c r="CZ31" s="598">
        <v>0.4</v>
      </c>
      <c r="DA31" s="624"/>
      <c r="DB31" s="624"/>
      <c r="DC31" s="625"/>
      <c r="DD31" s="601">
        <v>53378</v>
      </c>
      <c r="DE31" s="622"/>
      <c r="DF31" s="622"/>
      <c r="DG31" s="622"/>
      <c r="DH31" s="622"/>
      <c r="DI31" s="622"/>
      <c r="DJ31" s="622"/>
      <c r="DK31" s="623"/>
      <c r="DL31" s="601">
        <v>53378</v>
      </c>
      <c r="DM31" s="622"/>
      <c r="DN31" s="622"/>
      <c r="DO31" s="622"/>
      <c r="DP31" s="622"/>
      <c r="DQ31" s="622"/>
      <c r="DR31" s="622"/>
      <c r="DS31" s="622"/>
      <c r="DT31" s="622"/>
      <c r="DU31" s="622"/>
      <c r="DV31" s="623"/>
      <c r="DW31" s="598">
        <v>0.7</v>
      </c>
      <c r="DX31" s="624"/>
      <c r="DY31" s="624"/>
      <c r="DZ31" s="624"/>
      <c r="EA31" s="624"/>
      <c r="EB31" s="624"/>
      <c r="EC31" s="626"/>
    </row>
    <row r="32" spans="2:133" ht="11.25" customHeight="1" x14ac:dyDescent="0.2">
      <c r="B32" s="596" t="s">
        <v>398</v>
      </c>
      <c r="C32" s="485"/>
      <c r="D32" s="485"/>
      <c r="E32" s="485"/>
      <c r="F32" s="485"/>
      <c r="G32" s="485"/>
      <c r="H32" s="485"/>
      <c r="I32" s="485"/>
      <c r="J32" s="485"/>
      <c r="K32" s="485"/>
      <c r="L32" s="485"/>
      <c r="M32" s="485"/>
      <c r="N32" s="485"/>
      <c r="O32" s="485"/>
      <c r="P32" s="485"/>
      <c r="Q32" s="597"/>
      <c r="R32" s="591">
        <v>701401</v>
      </c>
      <c r="S32" s="370"/>
      <c r="T32" s="370"/>
      <c r="U32" s="370"/>
      <c r="V32" s="370"/>
      <c r="W32" s="370"/>
      <c r="X32" s="370"/>
      <c r="Y32" s="592"/>
      <c r="Z32" s="593">
        <v>5.4</v>
      </c>
      <c r="AA32" s="593"/>
      <c r="AB32" s="593"/>
      <c r="AC32" s="593"/>
      <c r="AD32" s="594" t="s">
        <v>206</v>
      </c>
      <c r="AE32" s="594"/>
      <c r="AF32" s="594"/>
      <c r="AG32" s="594"/>
      <c r="AH32" s="594"/>
      <c r="AI32" s="594"/>
      <c r="AJ32" s="594"/>
      <c r="AK32" s="594"/>
      <c r="AL32" s="598" t="s">
        <v>206</v>
      </c>
      <c r="AM32" s="376"/>
      <c r="AN32" s="376"/>
      <c r="AO32" s="599"/>
      <c r="AP32" s="673"/>
      <c r="AQ32" s="532"/>
      <c r="AR32" s="532"/>
      <c r="AS32" s="532"/>
      <c r="AT32" s="675"/>
      <c r="AU32" s="1" t="s">
        <v>255</v>
      </c>
      <c r="AX32" s="596" t="s">
        <v>297</v>
      </c>
      <c r="AY32" s="485"/>
      <c r="AZ32" s="485"/>
      <c r="BA32" s="485"/>
      <c r="BB32" s="485"/>
      <c r="BC32" s="485"/>
      <c r="BD32" s="485"/>
      <c r="BE32" s="485"/>
      <c r="BF32" s="597"/>
      <c r="BG32" s="632">
        <v>99.4</v>
      </c>
      <c r="BH32" s="622"/>
      <c r="BI32" s="622"/>
      <c r="BJ32" s="622"/>
      <c r="BK32" s="622"/>
      <c r="BL32" s="622"/>
      <c r="BM32" s="376">
        <v>97.9</v>
      </c>
      <c r="BN32" s="622"/>
      <c r="BO32" s="622"/>
      <c r="BP32" s="622"/>
      <c r="BQ32" s="633"/>
      <c r="BR32" s="632">
        <v>99.4</v>
      </c>
      <c r="BS32" s="622"/>
      <c r="BT32" s="622"/>
      <c r="BU32" s="622"/>
      <c r="BV32" s="622"/>
      <c r="BW32" s="622"/>
      <c r="BX32" s="376">
        <v>97.9</v>
      </c>
      <c r="BY32" s="622"/>
      <c r="BZ32" s="622"/>
      <c r="CA32" s="622"/>
      <c r="CB32" s="633"/>
      <c r="CD32" s="573"/>
      <c r="CE32" s="575"/>
      <c r="CF32" s="596" t="s">
        <v>400</v>
      </c>
      <c r="CG32" s="485"/>
      <c r="CH32" s="485"/>
      <c r="CI32" s="485"/>
      <c r="CJ32" s="485"/>
      <c r="CK32" s="485"/>
      <c r="CL32" s="485"/>
      <c r="CM32" s="485"/>
      <c r="CN32" s="485"/>
      <c r="CO32" s="485"/>
      <c r="CP32" s="485"/>
      <c r="CQ32" s="597"/>
      <c r="CR32" s="591" t="s">
        <v>206</v>
      </c>
      <c r="CS32" s="370"/>
      <c r="CT32" s="370"/>
      <c r="CU32" s="370"/>
      <c r="CV32" s="370"/>
      <c r="CW32" s="370"/>
      <c r="CX32" s="370"/>
      <c r="CY32" s="592"/>
      <c r="CZ32" s="598" t="s">
        <v>206</v>
      </c>
      <c r="DA32" s="624"/>
      <c r="DB32" s="624"/>
      <c r="DC32" s="625"/>
      <c r="DD32" s="601" t="s">
        <v>206</v>
      </c>
      <c r="DE32" s="370"/>
      <c r="DF32" s="370"/>
      <c r="DG32" s="370"/>
      <c r="DH32" s="370"/>
      <c r="DI32" s="370"/>
      <c r="DJ32" s="370"/>
      <c r="DK32" s="592"/>
      <c r="DL32" s="601" t="s">
        <v>206</v>
      </c>
      <c r="DM32" s="370"/>
      <c r="DN32" s="370"/>
      <c r="DO32" s="370"/>
      <c r="DP32" s="370"/>
      <c r="DQ32" s="370"/>
      <c r="DR32" s="370"/>
      <c r="DS32" s="370"/>
      <c r="DT32" s="370"/>
      <c r="DU32" s="370"/>
      <c r="DV32" s="592"/>
      <c r="DW32" s="598" t="s">
        <v>206</v>
      </c>
      <c r="DX32" s="624"/>
      <c r="DY32" s="624"/>
      <c r="DZ32" s="624"/>
      <c r="EA32" s="624"/>
      <c r="EB32" s="624"/>
      <c r="EC32" s="626"/>
    </row>
    <row r="33" spans="2:133" ht="11.25" customHeight="1" x14ac:dyDescent="0.2">
      <c r="B33" s="596" t="s">
        <v>241</v>
      </c>
      <c r="C33" s="485"/>
      <c r="D33" s="485"/>
      <c r="E33" s="485"/>
      <c r="F33" s="485"/>
      <c r="G33" s="485"/>
      <c r="H33" s="485"/>
      <c r="I33" s="485"/>
      <c r="J33" s="485"/>
      <c r="K33" s="485"/>
      <c r="L33" s="485"/>
      <c r="M33" s="485"/>
      <c r="N33" s="485"/>
      <c r="O33" s="485"/>
      <c r="P33" s="485"/>
      <c r="Q33" s="597"/>
      <c r="R33" s="591">
        <v>14262</v>
      </c>
      <c r="S33" s="370"/>
      <c r="T33" s="370"/>
      <c r="U33" s="370"/>
      <c r="V33" s="370"/>
      <c r="W33" s="370"/>
      <c r="X33" s="370"/>
      <c r="Y33" s="592"/>
      <c r="Z33" s="593">
        <v>0.1</v>
      </c>
      <c r="AA33" s="593"/>
      <c r="AB33" s="593"/>
      <c r="AC33" s="593"/>
      <c r="AD33" s="594" t="s">
        <v>206</v>
      </c>
      <c r="AE33" s="594"/>
      <c r="AF33" s="594"/>
      <c r="AG33" s="594"/>
      <c r="AH33" s="594"/>
      <c r="AI33" s="594"/>
      <c r="AJ33" s="594"/>
      <c r="AK33" s="594"/>
      <c r="AL33" s="598" t="s">
        <v>206</v>
      </c>
      <c r="AM33" s="376"/>
      <c r="AN33" s="376"/>
      <c r="AO33" s="599"/>
      <c r="AP33" s="548"/>
      <c r="AQ33" s="549"/>
      <c r="AR33" s="549"/>
      <c r="AS33" s="549"/>
      <c r="AT33" s="676"/>
      <c r="AU33" s="43"/>
      <c r="AV33" s="43"/>
      <c r="AW33" s="43"/>
      <c r="AX33" s="609" t="s">
        <v>164</v>
      </c>
      <c r="AY33" s="610"/>
      <c r="AZ33" s="610"/>
      <c r="BA33" s="610"/>
      <c r="BB33" s="610"/>
      <c r="BC33" s="610"/>
      <c r="BD33" s="610"/>
      <c r="BE33" s="610"/>
      <c r="BF33" s="611"/>
      <c r="BG33" s="634">
        <v>99.1</v>
      </c>
      <c r="BH33" s="635"/>
      <c r="BI33" s="635"/>
      <c r="BJ33" s="635"/>
      <c r="BK33" s="635"/>
      <c r="BL33" s="635"/>
      <c r="BM33" s="636">
        <v>96.1</v>
      </c>
      <c r="BN33" s="635"/>
      <c r="BO33" s="635"/>
      <c r="BP33" s="635"/>
      <c r="BQ33" s="637"/>
      <c r="BR33" s="634">
        <v>99.1</v>
      </c>
      <c r="BS33" s="635"/>
      <c r="BT33" s="635"/>
      <c r="BU33" s="635"/>
      <c r="BV33" s="635"/>
      <c r="BW33" s="635"/>
      <c r="BX33" s="636">
        <v>96.2</v>
      </c>
      <c r="BY33" s="635"/>
      <c r="BZ33" s="635"/>
      <c r="CA33" s="635"/>
      <c r="CB33" s="637"/>
      <c r="CD33" s="596" t="s">
        <v>402</v>
      </c>
      <c r="CE33" s="485"/>
      <c r="CF33" s="485"/>
      <c r="CG33" s="485"/>
      <c r="CH33" s="485"/>
      <c r="CI33" s="485"/>
      <c r="CJ33" s="485"/>
      <c r="CK33" s="485"/>
      <c r="CL33" s="485"/>
      <c r="CM33" s="485"/>
      <c r="CN33" s="485"/>
      <c r="CO33" s="485"/>
      <c r="CP33" s="485"/>
      <c r="CQ33" s="597"/>
      <c r="CR33" s="591">
        <v>5841977</v>
      </c>
      <c r="CS33" s="622"/>
      <c r="CT33" s="622"/>
      <c r="CU33" s="622"/>
      <c r="CV33" s="622"/>
      <c r="CW33" s="622"/>
      <c r="CX33" s="622"/>
      <c r="CY33" s="623"/>
      <c r="CZ33" s="598">
        <v>47.1</v>
      </c>
      <c r="DA33" s="624"/>
      <c r="DB33" s="624"/>
      <c r="DC33" s="625"/>
      <c r="DD33" s="601">
        <v>4629328</v>
      </c>
      <c r="DE33" s="622"/>
      <c r="DF33" s="622"/>
      <c r="DG33" s="622"/>
      <c r="DH33" s="622"/>
      <c r="DI33" s="622"/>
      <c r="DJ33" s="622"/>
      <c r="DK33" s="623"/>
      <c r="DL33" s="601">
        <v>2848798</v>
      </c>
      <c r="DM33" s="622"/>
      <c r="DN33" s="622"/>
      <c r="DO33" s="622"/>
      <c r="DP33" s="622"/>
      <c r="DQ33" s="622"/>
      <c r="DR33" s="622"/>
      <c r="DS33" s="622"/>
      <c r="DT33" s="622"/>
      <c r="DU33" s="622"/>
      <c r="DV33" s="623"/>
      <c r="DW33" s="598">
        <v>37.4</v>
      </c>
      <c r="DX33" s="624"/>
      <c r="DY33" s="624"/>
      <c r="DZ33" s="624"/>
      <c r="EA33" s="624"/>
      <c r="EB33" s="624"/>
      <c r="EC33" s="626"/>
    </row>
    <row r="34" spans="2:133" ht="11.25" customHeight="1" x14ac:dyDescent="0.2">
      <c r="B34" s="596" t="s">
        <v>152</v>
      </c>
      <c r="C34" s="485"/>
      <c r="D34" s="485"/>
      <c r="E34" s="485"/>
      <c r="F34" s="485"/>
      <c r="G34" s="485"/>
      <c r="H34" s="485"/>
      <c r="I34" s="485"/>
      <c r="J34" s="485"/>
      <c r="K34" s="485"/>
      <c r="L34" s="485"/>
      <c r="M34" s="485"/>
      <c r="N34" s="485"/>
      <c r="O34" s="485"/>
      <c r="P34" s="485"/>
      <c r="Q34" s="597"/>
      <c r="R34" s="591">
        <v>86486</v>
      </c>
      <c r="S34" s="370"/>
      <c r="T34" s="370"/>
      <c r="U34" s="370"/>
      <c r="V34" s="370"/>
      <c r="W34" s="370"/>
      <c r="X34" s="370"/>
      <c r="Y34" s="592"/>
      <c r="Z34" s="593">
        <v>0.7</v>
      </c>
      <c r="AA34" s="593"/>
      <c r="AB34" s="593"/>
      <c r="AC34" s="593"/>
      <c r="AD34" s="594" t="s">
        <v>206</v>
      </c>
      <c r="AE34" s="594"/>
      <c r="AF34" s="594"/>
      <c r="AG34" s="594"/>
      <c r="AH34" s="594"/>
      <c r="AI34" s="594"/>
      <c r="AJ34" s="594"/>
      <c r="AK34" s="594"/>
      <c r="AL34" s="598" t="s">
        <v>206</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405</v>
      </c>
      <c r="CE34" s="485"/>
      <c r="CF34" s="485"/>
      <c r="CG34" s="485"/>
      <c r="CH34" s="485"/>
      <c r="CI34" s="485"/>
      <c r="CJ34" s="485"/>
      <c r="CK34" s="485"/>
      <c r="CL34" s="485"/>
      <c r="CM34" s="485"/>
      <c r="CN34" s="485"/>
      <c r="CO34" s="485"/>
      <c r="CP34" s="485"/>
      <c r="CQ34" s="597"/>
      <c r="CR34" s="591">
        <v>2131349</v>
      </c>
      <c r="CS34" s="370"/>
      <c r="CT34" s="370"/>
      <c r="CU34" s="370"/>
      <c r="CV34" s="370"/>
      <c r="CW34" s="370"/>
      <c r="CX34" s="370"/>
      <c r="CY34" s="592"/>
      <c r="CZ34" s="598">
        <v>17.2</v>
      </c>
      <c r="DA34" s="624"/>
      <c r="DB34" s="624"/>
      <c r="DC34" s="625"/>
      <c r="DD34" s="601">
        <v>1509022</v>
      </c>
      <c r="DE34" s="370"/>
      <c r="DF34" s="370"/>
      <c r="DG34" s="370"/>
      <c r="DH34" s="370"/>
      <c r="DI34" s="370"/>
      <c r="DJ34" s="370"/>
      <c r="DK34" s="592"/>
      <c r="DL34" s="601">
        <v>1269915</v>
      </c>
      <c r="DM34" s="370"/>
      <c r="DN34" s="370"/>
      <c r="DO34" s="370"/>
      <c r="DP34" s="370"/>
      <c r="DQ34" s="370"/>
      <c r="DR34" s="370"/>
      <c r="DS34" s="370"/>
      <c r="DT34" s="370"/>
      <c r="DU34" s="370"/>
      <c r="DV34" s="592"/>
      <c r="DW34" s="598">
        <v>16.7</v>
      </c>
      <c r="DX34" s="624"/>
      <c r="DY34" s="624"/>
      <c r="DZ34" s="624"/>
      <c r="EA34" s="624"/>
      <c r="EB34" s="624"/>
      <c r="EC34" s="626"/>
    </row>
    <row r="35" spans="2:133" ht="11.25" customHeight="1" x14ac:dyDescent="0.2">
      <c r="B35" s="596" t="s">
        <v>407</v>
      </c>
      <c r="C35" s="485"/>
      <c r="D35" s="485"/>
      <c r="E35" s="485"/>
      <c r="F35" s="485"/>
      <c r="G35" s="485"/>
      <c r="H35" s="485"/>
      <c r="I35" s="485"/>
      <c r="J35" s="485"/>
      <c r="K35" s="485"/>
      <c r="L35" s="485"/>
      <c r="M35" s="485"/>
      <c r="N35" s="485"/>
      <c r="O35" s="485"/>
      <c r="P35" s="485"/>
      <c r="Q35" s="597"/>
      <c r="R35" s="591">
        <v>110450</v>
      </c>
      <c r="S35" s="370"/>
      <c r="T35" s="370"/>
      <c r="U35" s="370"/>
      <c r="V35" s="370"/>
      <c r="W35" s="370"/>
      <c r="X35" s="370"/>
      <c r="Y35" s="592"/>
      <c r="Z35" s="593">
        <v>0.8</v>
      </c>
      <c r="AA35" s="593"/>
      <c r="AB35" s="593"/>
      <c r="AC35" s="593"/>
      <c r="AD35" s="594" t="s">
        <v>206</v>
      </c>
      <c r="AE35" s="594"/>
      <c r="AF35" s="594"/>
      <c r="AG35" s="594"/>
      <c r="AH35" s="594"/>
      <c r="AI35" s="594"/>
      <c r="AJ35" s="594"/>
      <c r="AK35" s="594"/>
      <c r="AL35" s="598" t="s">
        <v>206</v>
      </c>
      <c r="AM35" s="376"/>
      <c r="AN35" s="376"/>
      <c r="AO35" s="599"/>
      <c r="AP35" s="16"/>
      <c r="AQ35" s="364" t="s">
        <v>408</v>
      </c>
      <c r="AR35" s="365"/>
      <c r="AS35" s="365"/>
      <c r="AT35" s="365"/>
      <c r="AU35" s="365"/>
      <c r="AV35" s="365"/>
      <c r="AW35" s="365"/>
      <c r="AX35" s="365"/>
      <c r="AY35" s="365"/>
      <c r="AZ35" s="365"/>
      <c r="BA35" s="365"/>
      <c r="BB35" s="365"/>
      <c r="BC35" s="365"/>
      <c r="BD35" s="365"/>
      <c r="BE35" s="365"/>
      <c r="BF35" s="407"/>
      <c r="BG35" s="364" t="s">
        <v>214</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409</v>
      </c>
      <c r="CE35" s="485"/>
      <c r="CF35" s="485"/>
      <c r="CG35" s="485"/>
      <c r="CH35" s="485"/>
      <c r="CI35" s="485"/>
      <c r="CJ35" s="485"/>
      <c r="CK35" s="485"/>
      <c r="CL35" s="485"/>
      <c r="CM35" s="485"/>
      <c r="CN35" s="485"/>
      <c r="CO35" s="485"/>
      <c r="CP35" s="485"/>
      <c r="CQ35" s="597"/>
      <c r="CR35" s="591">
        <v>69026</v>
      </c>
      <c r="CS35" s="622"/>
      <c r="CT35" s="622"/>
      <c r="CU35" s="622"/>
      <c r="CV35" s="622"/>
      <c r="CW35" s="622"/>
      <c r="CX35" s="622"/>
      <c r="CY35" s="623"/>
      <c r="CZ35" s="598">
        <v>0.6</v>
      </c>
      <c r="DA35" s="624"/>
      <c r="DB35" s="624"/>
      <c r="DC35" s="625"/>
      <c r="DD35" s="601">
        <v>51609</v>
      </c>
      <c r="DE35" s="622"/>
      <c r="DF35" s="622"/>
      <c r="DG35" s="622"/>
      <c r="DH35" s="622"/>
      <c r="DI35" s="622"/>
      <c r="DJ35" s="622"/>
      <c r="DK35" s="623"/>
      <c r="DL35" s="601">
        <v>51609</v>
      </c>
      <c r="DM35" s="622"/>
      <c r="DN35" s="622"/>
      <c r="DO35" s="622"/>
      <c r="DP35" s="622"/>
      <c r="DQ35" s="622"/>
      <c r="DR35" s="622"/>
      <c r="DS35" s="622"/>
      <c r="DT35" s="622"/>
      <c r="DU35" s="622"/>
      <c r="DV35" s="623"/>
      <c r="DW35" s="598">
        <v>0.7</v>
      </c>
      <c r="DX35" s="624"/>
      <c r="DY35" s="624"/>
      <c r="DZ35" s="624"/>
      <c r="EA35" s="624"/>
      <c r="EB35" s="624"/>
      <c r="EC35" s="626"/>
    </row>
    <row r="36" spans="2:133" ht="11.25" customHeight="1" x14ac:dyDescent="0.2">
      <c r="B36" s="596" t="s">
        <v>298</v>
      </c>
      <c r="C36" s="485"/>
      <c r="D36" s="485"/>
      <c r="E36" s="485"/>
      <c r="F36" s="485"/>
      <c r="G36" s="485"/>
      <c r="H36" s="485"/>
      <c r="I36" s="485"/>
      <c r="J36" s="485"/>
      <c r="K36" s="485"/>
      <c r="L36" s="485"/>
      <c r="M36" s="485"/>
      <c r="N36" s="485"/>
      <c r="O36" s="485"/>
      <c r="P36" s="485"/>
      <c r="Q36" s="597"/>
      <c r="R36" s="591">
        <v>777487</v>
      </c>
      <c r="S36" s="370"/>
      <c r="T36" s="370"/>
      <c r="U36" s="370"/>
      <c r="V36" s="370"/>
      <c r="W36" s="370"/>
      <c r="X36" s="370"/>
      <c r="Y36" s="592"/>
      <c r="Z36" s="593">
        <v>5.9</v>
      </c>
      <c r="AA36" s="593"/>
      <c r="AB36" s="593"/>
      <c r="AC36" s="593"/>
      <c r="AD36" s="594" t="s">
        <v>206</v>
      </c>
      <c r="AE36" s="594"/>
      <c r="AF36" s="594"/>
      <c r="AG36" s="594"/>
      <c r="AH36" s="594"/>
      <c r="AI36" s="594"/>
      <c r="AJ36" s="594"/>
      <c r="AK36" s="594"/>
      <c r="AL36" s="598" t="s">
        <v>206</v>
      </c>
      <c r="AM36" s="376"/>
      <c r="AN36" s="376"/>
      <c r="AO36" s="599"/>
      <c r="AP36" s="16"/>
      <c r="AQ36" s="638" t="s">
        <v>392</v>
      </c>
      <c r="AR36" s="639"/>
      <c r="AS36" s="639"/>
      <c r="AT36" s="639"/>
      <c r="AU36" s="639"/>
      <c r="AV36" s="639"/>
      <c r="AW36" s="639"/>
      <c r="AX36" s="639"/>
      <c r="AY36" s="640"/>
      <c r="AZ36" s="583">
        <v>1956589</v>
      </c>
      <c r="BA36" s="584"/>
      <c r="BB36" s="584"/>
      <c r="BC36" s="584"/>
      <c r="BD36" s="584"/>
      <c r="BE36" s="584"/>
      <c r="BF36" s="641"/>
      <c r="BG36" s="580" t="s">
        <v>412</v>
      </c>
      <c r="BH36" s="581"/>
      <c r="BI36" s="581"/>
      <c r="BJ36" s="581"/>
      <c r="BK36" s="581"/>
      <c r="BL36" s="581"/>
      <c r="BM36" s="581"/>
      <c r="BN36" s="581"/>
      <c r="BO36" s="581"/>
      <c r="BP36" s="581"/>
      <c r="BQ36" s="581"/>
      <c r="BR36" s="581"/>
      <c r="BS36" s="581"/>
      <c r="BT36" s="581"/>
      <c r="BU36" s="582"/>
      <c r="BV36" s="583">
        <v>47013</v>
      </c>
      <c r="BW36" s="584"/>
      <c r="BX36" s="584"/>
      <c r="BY36" s="584"/>
      <c r="BZ36" s="584"/>
      <c r="CA36" s="584"/>
      <c r="CB36" s="641"/>
      <c r="CD36" s="596" t="s">
        <v>30</v>
      </c>
      <c r="CE36" s="485"/>
      <c r="CF36" s="485"/>
      <c r="CG36" s="485"/>
      <c r="CH36" s="485"/>
      <c r="CI36" s="485"/>
      <c r="CJ36" s="485"/>
      <c r="CK36" s="485"/>
      <c r="CL36" s="485"/>
      <c r="CM36" s="485"/>
      <c r="CN36" s="485"/>
      <c r="CO36" s="485"/>
      <c r="CP36" s="485"/>
      <c r="CQ36" s="597"/>
      <c r="CR36" s="591">
        <v>1105362</v>
      </c>
      <c r="CS36" s="370"/>
      <c r="CT36" s="370"/>
      <c r="CU36" s="370"/>
      <c r="CV36" s="370"/>
      <c r="CW36" s="370"/>
      <c r="CX36" s="370"/>
      <c r="CY36" s="592"/>
      <c r="CZ36" s="598">
        <v>8.9</v>
      </c>
      <c r="DA36" s="624"/>
      <c r="DB36" s="624"/>
      <c r="DC36" s="625"/>
      <c r="DD36" s="601">
        <v>953331</v>
      </c>
      <c r="DE36" s="370"/>
      <c r="DF36" s="370"/>
      <c r="DG36" s="370"/>
      <c r="DH36" s="370"/>
      <c r="DI36" s="370"/>
      <c r="DJ36" s="370"/>
      <c r="DK36" s="592"/>
      <c r="DL36" s="601">
        <v>491004</v>
      </c>
      <c r="DM36" s="370"/>
      <c r="DN36" s="370"/>
      <c r="DO36" s="370"/>
      <c r="DP36" s="370"/>
      <c r="DQ36" s="370"/>
      <c r="DR36" s="370"/>
      <c r="DS36" s="370"/>
      <c r="DT36" s="370"/>
      <c r="DU36" s="370"/>
      <c r="DV36" s="592"/>
      <c r="DW36" s="598">
        <v>6.5</v>
      </c>
      <c r="DX36" s="624"/>
      <c r="DY36" s="624"/>
      <c r="DZ36" s="624"/>
      <c r="EA36" s="624"/>
      <c r="EB36" s="624"/>
      <c r="EC36" s="626"/>
    </row>
    <row r="37" spans="2:133" ht="11.25" customHeight="1" x14ac:dyDescent="0.2">
      <c r="B37" s="596" t="s">
        <v>403</v>
      </c>
      <c r="C37" s="485"/>
      <c r="D37" s="485"/>
      <c r="E37" s="485"/>
      <c r="F37" s="485"/>
      <c r="G37" s="485"/>
      <c r="H37" s="485"/>
      <c r="I37" s="485"/>
      <c r="J37" s="485"/>
      <c r="K37" s="485"/>
      <c r="L37" s="485"/>
      <c r="M37" s="485"/>
      <c r="N37" s="485"/>
      <c r="O37" s="485"/>
      <c r="P37" s="485"/>
      <c r="Q37" s="597"/>
      <c r="R37" s="591">
        <v>634974</v>
      </c>
      <c r="S37" s="370"/>
      <c r="T37" s="370"/>
      <c r="U37" s="370"/>
      <c r="V37" s="370"/>
      <c r="W37" s="370"/>
      <c r="X37" s="370"/>
      <c r="Y37" s="592"/>
      <c r="Z37" s="593">
        <v>4.8</v>
      </c>
      <c r="AA37" s="593"/>
      <c r="AB37" s="593"/>
      <c r="AC37" s="593"/>
      <c r="AD37" s="594">
        <v>142</v>
      </c>
      <c r="AE37" s="594"/>
      <c r="AF37" s="594"/>
      <c r="AG37" s="594"/>
      <c r="AH37" s="594"/>
      <c r="AI37" s="594"/>
      <c r="AJ37" s="594"/>
      <c r="AK37" s="594"/>
      <c r="AL37" s="598">
        <v>0</v>
      </c>
      <c r="AM37" s="376"/>
      <c r="AN37" s="376"/>
      <c r="AO37" s="599"/>
      <c r="AQ37" s="642" t="s">
        <v>413</v>
      </c>
      <c r="AR37" s="373"/>
      <c r="AS37" s="373"/>
      <c r="AT37" s="373"/>
      <c r="AU37" s="373"/>
      <c r="AV37" s="373"/>
      <c r="AW37" s="373"/>
      <c r="AX37" s="373"/>
      <c r="AY37" s="643"/>
      <c r="AZ37" s="591">
        <v>397800</v>
      </c>
      <c r="BA37" s="370"/>
      <c r="BB37" s="370"/>
      <c r="BC37" s="370"/>
      <c r="BD37" s="622"/>
      <c r="BE37" s="622"/>
      <c r="BF37" s="633"/>
      <c r="BG37" s="596" t="s">
        <v>416</v>
      </c>
      <c r="BH37" s="485"/>
      <c r="BI37" s="485"/>
      <c r="BJ37" s="485"/>
      <c r="BK37" s="485"/>
      <c r="BL37" s="485"/>
      <c r="BM37" s="485"/>
      <c r="BN37" s="485"/>
      <c r="BO37" s="485"/>
      <c r="BP37" s="485"/>
      <c r="BQ37" s="485"/>
      <c r="BR37" s="485"/>
      <c r="BS37" s="485"/>
      <c r="BT37" s="485"/>
      <c r="BU37" s="597"/>
      <c r="BV37" s="591">
        <v>36360</v>
      </c>
      <c r="BW37" s="370"/>
      <c r="BX37" s="370"/>
      <c r="BY37" s="370"/>
      <c r="BZ37" s="370"/>
      <c r="CA37" s="370"/>
      <c r="CB37" s="602"/>
      <c r="CD37" s="596" t="s">
        <v>163</v>
      </c>
      <c r="CE37" s="485"/>
      <c r="CF37" s="485"/>
      <c r="CG37" s="485"/>
      <c r="CH37" s="485"/>
      <c r="CI37" s="485"/>
      <c r="CJ37" s="485"/>
      <c r="CK37" s="485"/>
      <c r="CL37" s="485"/>
      <c r="CM37" s="485"/>
      <c r="CN37" s="485"/>
      <c r="CO37" s="485"/>
      <c r="CP37" s="485"/>
      <c r="CQ37" s="597"/>
      <c r="CR37" s="591">
        <v>92844</v>
      </c>
      <c r="CS37" s="622"/>
      <c r="CT37" s="622"/>
      <c r="CU37" s="622"/>
      <c r="CV37" s="622"/>
      <c r="CW37" s="622"/>
      <c r="CX37" s="622"/>
      <c r="CY37" s="623"/>
      <c r="CZ37" s="598">
        <v>0.7</v>
      </c>
      <c r="DA37" s="624"/>
      <c r="DB37" s="624"/>
      <c r="DC37" s="625"/>
      <c r="DD37" s="601">
        <v>92688</v>
      </c>
      <c r="DE37" s="622"/>
      <c r="DF37" s="622"/>
      <c r="DG37" s="622"/>
      <c r="DH37" s="622"/>
      <c r="DI37" s="622"/>
      <c r="DJ37" s="622"/>
      <c r="DK37" s="623"/>
      <c r="DL37" s="601">
        <v>51222</v>
      </c>
      <c r="DM37" s="622"/>
      <c r="DN37" s="622"/>
      <c r="DO37" s="622"/>
      <c r="DP37" s="622"/>
      <c r="DQ37" s="622"/>
      <c r="DR37" s="622"/>
      <c r="DS37" s="622"/>
      <c r="DT37" s="622"/>
      <c r="DU37" s="622"/>
      <c r="DV37" s="623"/>
      <c r="DW37" s="598">
        <v>0.7</v>
      </c>
      <c r="DX37" s="624"/>
      <c r="DY37" s="624"/>
      <c r="DZ37" s="624"/>
      <c r="EA37" s="624"/>
      <c r="EB37" s="624"/>
      <c r="EC37" s="626"/>
    </row>
    <row r="38" spans="2:133" ht="11.25" customHeight="1" x14ac:dyDescent="0.2">
      <c r="B38" s="596" t="s">
        <v>417</v>
      </c>
      <c r="C38" s="485"/>
      <c r="D38" s="485"/>
      <c r="E38" s="485"/>
      <c r="F38" s="485"/>
      <c r="G38" s="485"/>
      <c r="H38" s="485"/>
      <c r="I38" s="485"/>
      <c r="J38" s="485"/>
      <c r="K38" s="485"/>
      <c r="L38" s="485"/>
      <c r="M38" s="485"/>
      <c r="N38" s="485"/>
      <c r="O38" s="485"/>
      <c r="P38" s="485"/>
      <c r="Q38" s="597"/>
      <c r="R38" s="591">
        <v>809800</v>
      </c>
      <c r="S38" s="370"/>
      <c r="T38" s="370"/>
      <c r="U38" s="370"/>
      <c r="V38" s="370"/>
      <c r="W38" s="370"/>
      <c r="X38" s="370"/>
      <c r="Y38" s="592"/>
      <c r="Z38" s="593">
        <v>6.2</v>
      </c>
      <c r="AA38" s="593"/>
      <c r="AB38" s="593"/>
      <c r="AC38" s="593"/>
      <c r="AD38" s="594" t="s">
        <v>206</v>
      </c>
      <c r="AE38" s="594"/>
      <c r="AF38" s="594"/>
      <c r="AG38" s="594"/>
      <c r="AH38" s="594"/>
      <c r="AI38" s="594"/>
      <c r="AJ38" s="594"/>
      <c r="AK38" s="594"/>
      <c r="AL38" s="598" t="s">
        <v>206</v>
      </c>
      <c r="AM38" s="376"/>
      <c r="AN38" s="376"/>
      <c r="AO38" s="599"/>
      <c r="AQ38" s="642" t="s">
        <v>314</v>
      </c>
      <c r="AR38" s="373"/>
      <c r="AS38" s="373"/>
      <c r="AT38" s="373"/>
      <c r="AU38" s="373"/>
      <c r="AV38" s="373"/>
      <c r="AW38" s="373"/>
      <c r="AX38" s="373"/>
      <c r="AY38" s="643"/>
      <c r="AZ38" s="591">
        <v>333260</v>
      </c>
      <c r="BA38" s="370"/>
      <c r="BB38" s="370"/>
      <c r="BC38" s="370"/>
      <c r="BD38" s="622"/>
      <c r="BE38" s="622"/>
      <c r="BF38" s="633"/>
      <c r="BG38" s="596" t="s">
        <v>418</v>
      </c>
      <c r="BH38" s="485"/>
      <c r="BI38" s="485"/>
      <c r="BJ38" s="485"/>
      <c r="BK38" s="485"/>
      <c r="BL38" s="485"/>
      <c r="BM38" s="485"/>
      <c r="BN38" s="485"/>
      <c r="BO38" s="485"/>
      <c r="BP38" s="485"/>
      <c r="BQ38" s="485"/>
      <c r="BR38" s="485"/>
      <c r="BS38" s="485"/>
      <c r="BT38" s="485"/>
      <c r="BU38" s="597"/>
      <c r="BV38" s="591">
        <v>3363</v>
      </c>
      <c r="BW38" s="370"/>
      <c r="BX38" s="370"/>
      <c r="BY38" s="370"/>
      <c r="BZ38" s="370"/>
      <c r="CA38" s="370"/>
      <c r="CB38" s="602"/>
      <c r="CD38" s="596" t="s">
        <v>419</v>
      </c>
      <c r="CE38" s="485"/>
      <c r="CF38" s="485"/>
      <c r="CG38" s="485"/>
      <c r="CH38" s="485"/>
      <c r="CI38" s="485"/>
      <c r="CJ38" s="485"/>
      <c r="CK38" s="485"/>
      <c r="CL38" s="485"/>
      <c r="CM38" s="485"/>
      <c r="CN38" s="485"/>
      <c r="CO38" s="485"/>
      <c r="CP38" s="485"/>
      <c r="CQ38" s="597"/>
      <c r="CR38" s="591">
        <v>1348810</v>
      </c>
      <c r="CS38" s="370"/>
      <c r="CT38" s="370"/>
      <c r="CU38" s="370"/>
      <c r="CV38" s="370"/>
      <c r="CW38" s="370"/>
      <c r="CX38" s="370"/>
      <c r="CY38" s="592"/>
      <c r="CZ38" s="598">
        <v>10.9</v>
      </c>
      <c r="DA38" s="624"/>
      <c r="DB38" s="624"/>
      <c r="DC38" s="625"/>
      <c r="DD38" s="601">
        <v>1173062</v>
      </c>
      <c r="DE38" s="370"/>
      <c r="DF38" s="370"/>
      <c r="DG38" s="370"/>
      <c r="DH38" s="370"/>
      <c r="DI38" s="370"/>
      <c r="DJ38" s="370"/>
      <c r="DK38" s="592"/>
      <c r="DL38" s="601">
        <v>992925</v>
      </c>
      <c r="DM38" s="370"/>
      <c r="DN38" s="370"/>
      <c r="DO38" s="370"/>
      <c r="DP38" s="370"/>
      <c r="DQ38" s="370"/>
      <c r="DR38" s="370"/>
      <c r="DS38" s="370"/>
      <c r="DT38" s="370"/>
      <c r="DU38" s="370"/>
      <c r="DV38" s="592"/>
      <c r="DW38" s="598">
        <v>13</v>
      </c>
      <c r="DX38" s="624"/>
      <c r="DY38" s="624"/>
      <c r="DZ38" s="624"/>
      <c r="EA38" s="624"/>
      <c r="EB38" s="624"/>
      <c r="EC38" s="626"/>
    </row>
    <row r="39" spans="2:133" ht="11.25" customHeight="1" x14ac:dyDescent="0.2">
      <c r="B39" s="596" t="s">
        <v>420</v>
      </c>
      <c r="C39" s="485"/>
      <c r="D39" s="485"/>
      <c r="E39" s="485"/>
      <c r="F39" s="485"/>
      <c r="G39" s="485"/>
      <c r="H39" s="485"/>
      <c r="I39" s="485"/>
      <c r="J39" s="485"/>
      <c r="K39" s="485"/>
      <c r="L39" s="485"/>
      <c r="M39" s="485"/>
      <c r="N39" s="485"/>
      <c r="O39" s="485"/>
      <c r="P39" s="485"/>
      <c r="Q39" s="597"/>
      <c r="R39" s="591" t="s">
        <v>206</v>
      </c>
      <c r="S39" s="370"/>
      <c r="T39" s="370"/>
      <c r="U39" s="370"/>
      <c r="V39" s="370"/>
      <c r="W39" s="370"/>
      <c r="X39" s="370"/>
      <c r="Y39" s="592"/>
      <c r="Z39" s="593" t="s">
        <v>206</v>
      </c>
      <c r="AA39" s="593"/>
      <c r="AB39" s="593"/>
      <c r="AC39" s="593"/>
      <c r="AD39" s="594" t="s">
        <v>206</v>
      </c>
      <c r="AE39" s="594"/>
      <c r="AF39" s="594"/>
      <c r="AG39" s="594"/>
      <c r="AH39" s="594"/>
      <c r="AI39" s="594"/>
      <c r="AJ39" s="594"/>
      <c r="AK39" s="594"/>
      <c r="AL39" s="598" t="s">
        <v>206</v>
      </c>
      <c r="AM39" s="376"/>
      <c r="AN39" s="376"/>
      <c r="AO39" s="599"/>
      <c r="AQ39" s="642" t="s">
        <v>421</v>
      </c>
      <c r="AR39" s="373"/>
      <c r="AS39" s="373"/>
      <c r="AT39" s="373"/>
      <c r="AU39" s="373"/>
      <c r="AV39" s="373"/>
      <c r="AW39" s="373"/>
      <c r="AX39" s="373"/>
      <c r="AY39" s="643"/>
      <c r="AZ39" s="591">
        <v>274519</v>
      </c>
      <c r="BA39" s="370"/>
      <c r="BB39" s="370"/>
      <c r="BC39" s="370"/>
      <c r="BD39" s="622"/>
      <c r="BE39" s="622"/>
      <c r="BF39" s="633"/>
      <c r="BG39" s="596" t="s">
        <v>342</v>
      </c>
      <c r="BH39" s="485"/>
      <c r="BI39" s="485"/>
      <c r="BJ39" s="485"/>
      <c r="BK39" s="485"/>
      <c r="BL39" s="485"/>
      <c r="BM39" s="485"/>
      <c r="BN39" s="485"/>
      <c r="BO39" s="485"/>
      <c r="BP39" s="485"/>
      <c r="BQ39" s="485"/>
      <c r="BR39" s="485"/>
      <c r="BS39" s="485"/>
      <c r="BT39" s="485"/>
      <c r="BU39" s="597"/>
      <c r="BV39" s="591">
        <v>5021</v>
      </c>
      <c r="BW39" s="370"/>
      <c r="BX39" s="370"/>
      <c r="BY39" s="370"/>
      <c r="BZ39" s="370"/>
      <c r="CA39" s="370"/>
      <c r="CB39" s="602"/>
      <c r="CD39" s="596" t="s">
        <v>428</v>
      </c>
      <c r="CE39" s="485"/>
      <c r="CF39" s="485"/>
      <c r="CG39" s="485"/>
      <c r="CH39" s="485"/>
      <c r="CI39" s="485"/>
      <c r="CJ39" s="485"/>
      <c r="CK39" s="485"/>
      <c r="CL39" s="485"/>
      <c r="CM39" s="485"/>
      <c r="CN39" s="485"/>
      <c r="CO39" s="485"/>
      <c r="CP39" s="485"/>
      <c r="CQ39" s="597"/>
      <c r="CR39" s="591">
        <v>957194</v>
      </c>
      <c r="CS39" s="622"/>
      <c r="CT39" s="622"/>
      <c r="CU39" s="622"/>
      <c r="CV39" s="622"/>
      <c r="CW39" s="622"/>
      <c r="CX39" s="622"/>
      <c r="CY39" s="623"/>
      <c r="CZ39" s="598">
        <v>7.7</v>
      </c>
      <c r="DA39" s="624"/>
      <c r="DB39" s="624"/>
      <c r="DC39" s="625"/>
      <c r="DD39" s="601">
        <v>823268</v>
      </c>
      <c r="DE39" s="622"/>
      <c r="DF39" s="622"/>
      <c r="DG39" s="622"/>
      <c r="DH39" s="622"/>
      <c r="DI39" s="622"/>
      <c r="DJ39" s="622"/>
      <c r="DK39" s="623"/>
      <c r="DL39" s="601" t="s">
        <v>206</v>
      </c>
      <c r="DM39" s="622"/>
      <c r="DN39" s="622"/>
      <c r="DO39" s="622"/>
      <c r="DP39" s="622"/>
      <c r="DQ39" s="622"/>
      <c r="DR39" s="622"/>
      <c r="DS39" s="622"/>
      <c r="DT39" s="622"/>
      <c r="DU39" s="622"/>
      <c r="DV39" s="623"/>
      <c r="DW39" s="598" t="s">
        <v>206</v>
      </c>
      <c r="DX39" s="624"/>
      <c r="DY39" s="624"/>
      <c r="DZ39" s="624"/>
      <c r="EA39" s="624"/>
      <c r="EB39" s="624"/>
      <c r="EC39" s="626"/>
    </row>
    <row r="40" spans="2:133" ht="11.25" customHeight="1" x14ac:dyDescent="0.2">
      <c r="B40" s="596" t="s">
        <v>429</v>
      </c>
      <c r="C40" s="485"/>
      <c r="D40" s="485"/>
      <c r="E40" s="485"/>
      <c r="F40" s="485"/>
      <c r="G40" s="485"/>
      <c r="H40" s="485"/>
      <c r="I40" s="485"/>
      <c r="J40" s="485"/>
      <c r="K40" s="485"/>
      <c r="L40" s="485"/>
      <c r="M40" s="485"/>
      <c r="N40" s="485"/>
      <c r="O40" s="485"/>
      <c r="P40" s="485"/>
      <c r="Q40" s="597"/>
      <c r="R40" s="591">
        <v>119800</v>
      </c>
      <c r="S40" s="370"/>
      <c r="T40" s="370"/>
      <c r="U40" s="370"/>
      <c r="V40" s="370"/>
      <c r="W40" s="370"/>
      <c r="X40" s="370"/>
      <c r="Y40" s="592"/>
      <c r="Z40" s="593">
        <v>0.9</v>
      </c>
      <c r="AA40" s="593"/>
      <c r="AB40" s="593"/>
      <c r="AC40" s="593"/>
      <c r="AD40" s="594" t="s">
        <v>206</v>
      </c>
      <c r="AE40" s="594"/>
      <c r="AF40" s="594"/>
      <c r="AG40" s="594"/>
      <c r="AH40" s="594"/>
      <c r="AI40" s="594"/>
      <c r="AJ40" s="594"/>
      <c r="AK40" s="594"/>
      <c r="AL40" s="598" t="s">
        <v>206</v>
      </c>
      <c r="AM40" s="376"/>
      <c r="AN40" s="376"/>
      <c r="AO40" s="599"/>
      <c r="AQ40" s="642" t="s">
        <v>432</v>
      </c>
      <c r="AR40" s="373"/>
      <c r="AS40" s="373"/>
      <c r="AT40" s="373"/>
      <c r="AU40" s="373"/>
      <c r="AV40" s="373"/>
      <c r="AW40" s="373"/>
      <c r="AX40" s="373"/>
      <c r="AY40" s="643"/>
      <c r="AZ40" s="591">
        <v>18086</v>
      </c>
      <c r="BA40" s="370"/>
      <c r="BB40" s="370"/>
      <c r="BC40" s="370"/>
      <c r="BD40" s="622"/>
      <c r="BE40" s="622"/>
      <c r="BF40" s="633"/>
      <c r="BG40" s="673" t="s">
        <v>433</v>
      </c>
      <c r="BH40" s="532"/>
      <c r="BI40" s="532"/>
      <c r="BJ40" s="532"/>
      <c r="BK40" s="532"/>
      <c r="BL40" s="7"/>
      <c r="BM40" s="485" t="s">
        <v>434</v>
      </c>
      <c r="BN40" s="485"/>
      <c r="BO40" s="485"/>
      <c r="BP40" s="485"/>
      <c r="BQ40" s="485"/>
      <c r="BR40" s="485"/>
      <c r="BS40" s="485"/>
      <c r="BT40" s="485"/>
      <c r="BU40" s="597"/>
      <c r="BV40" s="591">
        <v>113</v>
      </c>
      <c r="BW40" s="370"/>
      <c r="BX40" s="370"/>
      <c r="BY40" s="370"/>
      <c r="BZ40" s="370"/>
      <c r="CA40" s="370"/>
      <c r="CB40" s="602"/>
      <c r="CD40" s="596" t="s">
        <v>373</v>
      </c>
      <c r="CE40" s="485"/>
      <c r="CF40" s="485"/>
      <c r="CG40" s="485"/>
      <c r="CH40" s="485"/>
      <c r="CI40" s="485"/>
      <c r="CJ40" s="485"/>
      <c r="CK40" s="485"/>
      <c r="CL40" s="485"/>
      <c r="CM40" s="485"/>
      <c r="CN40" s="485"/>
      <c r="CO40" s="485"/>
      <c r="CP40" s="485"/>
      <c r="CQ40" s="597"/>
      <c r="CR40" s="591">
        <v>230236</v>
      </c>
      <c r="CS40" s="370"/>
      <c r="CT40" s="370"/>
      <c r="CU40" s="370"/>
      <c r="CV40" s="370"/>
      <c r="CW40" s="370"/>
      <c r="CX40" s="370"/>
      <c r="CY40" s="592"/>
      <c r="CZ40" s="598">
        <v>1.9</v>
      </c>
      <c r="DA40" s="624"/>
      <c r="DB40" s="624"/>
      <c r="DC40" s="625"/>
      <c r="DD40" s="601">
        <v>119036</v>
      </c>
      <c r="DE40" s="370"/>
      <c r="DF40" s="370"/>
      <c r="DG40" s="370"/>
      <c r="DH40" s="370"/>
      <c r="DI40" s="370"/>
      <c r="DJ40" s="370"/>
      <c r="DK40" s="592"/>
      <c r="DL40" s="601">
        <v>43345</v>
      </c>
      <c r="DM40" s="370"/>
      <c r="DN40" s="370"/>
      <c r="DO40" s="370"/>
      <c r="DP40" s="370"/>
      <c r="DQ40" s="370"/>
      <c r="DR40" s="370"/>
      <c r="DS40" s="370"/>
      <c r="DT40" s="370"/>
      <c r="DU40" s="370"/>
      <c r="DV40" s="592"/>
      <c r="DW40" s="598">
        <v>0.6</v>
      </c>
      <c r="DX40" s="624"/>
      <c r="DY40" s="624"/>
      <c r="DZ40" s="624"/>
      <c r="EA40" s="624"/>
      <c r="EB40" s="624"/>
      <c r="EC40" s="626"/>
    </row>
    <row r="41" spans="2:133" ht="11.25" customHeight="1" x14ac:dyDescent="0.2">
      <c r="B41" s="609" t="s">
        <v>430</v>
      </c>
      <c r="C41" s="610"/>
      <c r="D41" s="610"/>
      <c r="E41" s="610"/>
      <c r="F41" s="610"/>
      <c r="G41" s="610"/>
      <c r="H41" s="610"/>
      <c r="I41" s="610"/>
      <c r="J41" s="610"/>
      <c r="K41" s="610"/>
      <c r="L41" s="610"/>
      <c r="M41" s="610"/>
      <c r="N41" s="610"/>
      <c r="O41" s="610"/>
      <c r="P41" s="610"/>
      <c r="Q41" s="611"/>
      <c r="R41" s="644">
        <v>13108376</v>
      </c>
      <c r="S41" s="645"/>
      <c r="T41" s="645"/>
      <c r="U41" s="645"/>
      <c r="V41" s="645"/>
      <c r="W41" s="645"/>
      <c r="X41" s="645"/>
      <c r="Y41" s="646"/>
      <c r="Z41" s="647">
        <v>100</v>
      </c>
      <c r="AA41" s="647"/>
      <c r="AB41" s="647"/>
      <c r="AC41" s="647"/>
      <c r="AD41" s="648">
        <v>7491358</v>
      </c>
      <c r="AE41" s="648"/>
      <c r="AF41" s="648"/>
      <c r="AG41" s="648"/>
      <c r="AH41" s="648"/>
      <c r="AI41" s="648"/>
      <c r="AJ41" s="648"/>
      <c r="AK41" s="648"/>
      <c r="AL41" s="649">
        <v>100</v>
      </c>
      <c r="AM41" s="636"/>
      <c r="AN41" s="636"/>
      <c r="AO41" s="650"/>
      <c r="AQ41" s="642" t="s">
        <v>435</v>
      </c>
      <c r="AR41" s="373"/>
      <c r="AS41" s="373"/>
      <c r="AT41" s="373"/>
      <c r="AU41" s="373"/>
      <c r="AV41" s="373"/>
      <c r="AW41" s="373"/>
      <c r="AX41" s="373"/>
      <c r="AY41" s="643"/>
      <c r="AZ41" s="591">
        <v>215710</v>
      </c>
      <c r="BA41" s="370"/>
      <c r="BB41" s="370"/>
      <c r="BC41" s="370"/>
      <c r="BD41" s="622"/>
      <c r="BE41" s="622"/>
      <c r="BF41" s="633"/>
      <c r="BG41" s="673"/>
      <c r="BH41" s="532"/>
      <c r="BI41" s="532"/>
      <c r="BJ41" s="532"/>
      <c r="BK41" s="532"/>
      <c r="BL41" s="7"/>
      <c r="BM41" s="485" t="s">
        <v>347</v>
      </c>
      <c r="BN41" s="485"/>
      <c r="BO41" s="485"/>
      <c r="BP41" s="485"/>
      <c r="BQ41" s="485"/>
      <c r="BR41" s="485"/>
      <c r="BS41" s="485"/>
      <c r="BT41" s="485"/>
      <c r="BU41" s="597"/>
      <c r="BV41" s="591" t="s">
        <v>206</v>
      </c>
      <c r="BW41" s="370"/>
      <c r="BX41" s="370"/>
      <c r="BY41" s="370"/>
      <c r="BZ41" s="370"/>
      <c r="CA41" s="370"/>
      <c r="CB41" s="602"/>
      <c r="CD41" s="596" t="s">
        <v>292</v>
      </c>
      <c r="CE41" s="485"/>
      <c r="CF41" s="485"/>
      <c r="CG41" s="485"/>
      <c r="CH41" s="485"/>
      <c r="CI41" s="485"/>
      <c r="CJ41" s="485"/>
      <c r="CK41" s="485"/>
      <c r="CL41" s="485"/>
      <c r="CM41" s="485"/>
      <c r="CN41" s="485"/>
      <c r="CO41" s="485"/>
      <c r="CP41" s="485"/>
      <c r="CQ41" s="597"/>
      <c r="CR41" s="591" t="s">
        <v>206</v>
      </c>
      <c r="CS41" s="622"/>
      <c r="CT41" s="622"/>
      <c r="CU41" s="622"/>
      <c r="CV41" s="622"/>
      <c r="CW41" s="622"/>
      <c r="CX41" s="622"/>
      <c r="CY41" s="623"/>
      <c r="CZ41" s="598" t="s">
        <v>206</v>
      </c>
      <c r="DA41" s="624"/>
      <c r="DB41" s="624"/>
      <c r="DC41" s="625"/>
      <c r="DD41" s="601" t="s">
        <v>206</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2">
      <c r="AQ42" s="657" t="s">
        <v>436</v>
      </c>
      <c r="AR42" s="658"/>
      <c r="AS42" s="658"/>
      <c r="AT42" s="658"/>
      <c r="AU42" s="658"/>
      <c r="AV42" s="658"/>
      <c r="AW42" s="658"/>
      <c r="AX42" s="658"/>
      <c r="AY42" s="659"/>
      <c r="AZ42" s="644">
        <v>717214</v>
      </c>
      <c r="BA42" s="645"/>
      <c r="BB42" s="645"/>
      <c r="BC42" s="645"/>
      <c r="BD42" s="635"/>
      <c r="BE42" s="635"/>
      <c r="BF42" s="637"/>
      <c r="BG42" s="548"/>
      <c r="BH42" s="549"/>
      <c r="BI42" s="549"/>
      <c r="BJ42" s="549"/>
      <c r="BK42" s="549"/>
      <c r="BL42" s="20"/>
      <c r="BM42" s="610" t="s">
        <v>437</v>
      </c>
      <c r="BN42" s="610"/>
      <c r="BO42" s="610"/>
      <c r="BP42" s="610"/>
      <c r="BQ42" s="610"/>
      <c r="BR42" s="610"/>
      <c r="BS42" s="610"/>
      <c r="BT42" s="610"/>
      <c r="BU42" s="611"/>
      <c r="BV42" s="644">
        <v>391</v>
      </c>
      <c r="BW42" s="645"/>
      <c r="BX42" s="645"/>
      <c r="BY42" s="645"/>
      <c r="BZ42" s="645"/>
      <c r="CA42" s="645"/>
      <c r="CB42" s="660"/>
      <c r="CD42" s="596" t="s">
        <v>285</v>
      </c>
      <c r="CE42" s="485"/>
      <c r="CF42" s="485"/>
      <c r="CG42" s="485"/>
      <c r="CH42" s="485"/>
      <c r="CI42" s="485"/>
      <c r="CJ42" s="485"/>
      <c r="CK42" s="485"/>
      <c r="CL42" s="485"/>
      <c r="CM42" s="485"/>
      <c r="CN42" s="485"/>
      <c r="CO42" s="485"/>
      <c r="CP42" s="485"/>
      <c r="CQ42" s="597"/>
      <c r="CR42" s="591">
        <v>1481278</v>
      </c>
      <c r="CS42" s="622"/>
      <c r="CT42" s="622"/>
      <c r="CU42" s="622"/>
      <c r="CV42" s="622"/>
      <c r="CW42" s="622"/>
      <c r="CX42" s="622"/>
      <c r="CY42" s="623"/>
      <c r="CZ42" s="598">
        <v>11.9</v>
      </c>
      <c r="DA42" s="624"/>
      <c r="DB42" s="624"/>
      <c r="DC42" s="625"/>
      <c r="DD42" s="601">
        <v>494073</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2">
      <c r="B43" s="1" t="s">
        <v>50</v>
      </c>
      <c r="CD43" s="596" t="s">
        <v>59</v>
      </c>
      <c r="CE43" s="485"/>
      <c r="CF43" s="485"/>
      <c r="CG43" s="485"/>
      <c r="CH43" s="485"/>
      <c r="CI43" s="485"/>
      <c r="CJ43" s="485"/>
      <c r="CK43" s="485"/>
      <c r="CL43" s="485"/>
      <c r="CM43" s="485"/>
      <c r="CN43" s="485"/>
      <c r="CO43" s="485"/>
      <c r="CP43" s="485"/>
      <c r="CQ43" s="597"/>
      <c r="CR43" s="591" t="s">
        <v>206</v>
      </c>
      <c r="CS43" s="622"/>
      <c r="CT43" s="622"/>
      <c r="CU43" s="622"/>
      <c r="CV43" s="622"/>
      <c r="CW43" s="622"/>
      <c r="CX43" s="622"/>
      <c r="CY43" s="623"/>
      <c r="CZ43" s="598" t="s">
        <v>206</v>
      </c>
      <c r="DA43" s="624"/>
      <c r="DB43" s="624"/>
      <c r="DC43" s="625"/>
      <c r="DD43" s="601" t="s">
        <v>206</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2">
      <c r="B44" s="661" t="s">
        <v>411</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181</v>
      </c>
      <c r="CE44" s="564"/>
      <c r="CF44" s="596" t="s">
        <v>438</v>
      </c>
      <c r="CG44" s="485"/>
      <c r="CH44" s="485"/>
      <c r="CI44" s="485"/>
      <c r="CJ44" s="485"/>
      <c r="CK44" s="485"/>
      <c r="CL44" s="485"/>
      <c r="CM44" s="485"/>
      <c r="CN44" s="485"/>
      <c r="CO44" s="485"/>
      <c r="CP44" s="485"/>
      <c r="CQ44" s="597"/>
      <c r="CR44" s="591">
        <v>1481278</v>
      </c>
      <c r="CS44" s="370"/>
      <c r="CT44" s="370"/>
      <c r="CU44" s="370"/>
      <c r="CV44" s="370"/>
      <c r="CW44" s="370"/>
      <c r="CX44" s="370"/>
      <c r="CY44" s="592"/>
      <c r="CZ44" s="598">
        <v>11.9</v>
      </c>
      <c r="DA44" s="376"/>
      <c r="DB44" s="376"/>
      <c r="DC44" s="603"/>
      <c r="DD44" s="601">
        <v>494073</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2">
      <c r="B45" s="661" t="s">
        <v>270</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439</v>
      </c>
      <c r="CG45" s="485"/>
      <c r="CH45" s="485"/>
      <c r="CI45" s="485"/>
      <c r="CJ45" s="485"/>
      <c r="CK45" s="485"/>
      <c r="CL45" s="485"/>
      <c r="CM45" s="485"/>
      <c r="CN45" s="485"/>
      <c r="CO45" s="485"/>
      <c r="CP45" s="485"/>
      <c r="CQ45" s="597"/>
      <c r="CR45" s="591">
        <v>658736</v>
      </c>
      <c r="CS45" s="622"/>
      <c r="CT45" s="622"/>
      <c r="CU45" s="622"/>
      <c r="CV45" s="622"/>
      <c r="CW45" s="622"/>
      <c r="CX45" s="622"/>
      <c r="CY45" s="623"/>
      <c r="CZ45" s="598">
        <v>5.3</v>
      </c>
      <c r="DA45" s="624"/>
      <c r="DB45" s="624"/>
      <c r="DC45" s="625"/>
      <c r="DD45" s="601">
        <v>61027</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2">
      <c r="B46" s="41"/>
      <c r="CD46" s="572"/>
      <c r="CE46" s="567"/>
      <c r="CF46" s="596" t="s">
        <v>441</v>
      </c>
      <c r="CG46" s="485"/>
      <c r="CH46" s="485"/>
      <c r="CI46" s="485"/>
      <c r="CJ46" s="485"/>
      <c r="CK46" s="485"/>
      <c r="CL46" s="485"/>
      <c r="CM46" s="485"/>
      <c r="CN46" s="485"/>
      <c r="CO46" s="485"/>
      <c r="CP46" s="485"/>
      <c r="CQ46" s="597"/>
      <c r="CR46" s="591">
        <v>753853</v>
      </c>
      <c r="CS46" s="370"/>
      <c r="CT46" s="370"/>
      <c r="CU46" s="370"/>
      <c r="CV46" s="370"/>
      <c r="CW46" s="370"/>
      <c r="CX46" s="370"/>
      <c r="CY46" s="592"/>
      <c r="CZ46" s="598">
        <v>6.1</v>
      </c>
      <c r="DA46" s="376"/>
      <c r="DB46" s="376"/>
      <c r="DC46" s="603"/>
      <c r="DD46" s="601">
        <v>413237</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2">
      <c r="B47" s="41"/>
      <c r="CD47" s="572"/>
      <c r="CE47" s="567"/>
      <c r="CF47" s="596" t="s">
        <v>443</v>
      </c>
      <c r="CG47" s="485"/>
      <c r="CH47" s="485"/>
      <c r="CI47" s="485"/>
      <c r="CJ47" s="485"/>
      <c r="CK47" s="485"/>
      <c r="CL47" s="485"/>
      <c r="CM47" s="485"/>
      <c r="CN47" s="485"/>
      <c r="CO47" s="485"/>
      <c r="CP47" s="485"/>
      <c r="CQ47" s="597"/>
      <c r="CR47" s="591" t="s">
        <v>206</v>
      </c>
      <c r="CS47" s="622"/>
      <c r="CT47" s="622"/>
      <c r="CU47" s="622"/>
      <c r="CV47" s="622"/>
      <c r="CW47" s="622"/>
      <c r="CX47" s="622"/>
      <c r="CY47" s="623"/>
      <c r="CZ47" s="598" t="s">
        <v>206</v>
      </c>
      <c r="DA47" s="624"/>
      <c r="DB47" s="624"/>
      <c r="DC47" s="625"/>
      <c r="DD47" s="601" t="s">
        <v>206</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ht="10.8" x14ac:dyDescent="0.2">
      <c r="B48" s="41"/>
      <c r="CD48" s="573"/>
      <c r="CE48" s="575"/>
      <c r="CF48" s="596" t="s">
        <v>444</v>
      </c>
      <c r="CG48" s="485"/>
      <c r="CH48" s="485"/>
      <c r="CI48" s="485"/>
      <c r="CJ48" s="485"/>
      <c r="CK48" s="485"/>
      <c r="CL48" s="485"/>
      <c r="CM48" s="485"/>
      <c r="CN48" s="485"/>
      <c r="CO48" s="485"/>
      <c r="CP48" s="485"/>
      <c r="CQ48" s="597"/>
      <c r="CR48" s="591" t="s">
        <v>206</v>
      </c>
      <c r="CS48" s="370"/>
      <c r="CT48" s="370"/>
      <c r="CU48" s="370"/>
      <c r="CV48" s="370"/>
      <c r="CW48" s="370"/>
      <c r="CX48" s="370"/>
      <c r="CY48" s="592"/>
      <c r="CZ48" s="598" t="s">
        <v>206</v>
      </c>
      <c r="DA48" s="376"/>
      <c r="DB48" s="376"/>
      <c r="DC48" s="603"/>
      <c r="DD48" s="601" t="s">
        <v>206</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2">
      <c r="B49" s="41"/>
      <c r="CD49" s="609" t="s">
        <v>198</v>
      </c>
      <c r="CE49" s="610"/>
      <c r="CF49" s="610"/>
      <c r="CG49" s="610"/>
      <c r="CH49" s="610"/>
      <c r="CI49" s="610"/>
      <c r="CJ49" s="610"/>
      <c r="CK49" s="610"/>
      <c r="CL49" s="610"/>
      <c r="CM49" s="610"/>
      <c r="CN49" s="610"/>
      <c r="CO49" s="610"/>
      <c r="CP49" s="610"/>
      <c r="CQ49" s="611"/>
      <c r="CR49" s="644">
        <v>12397370</v>
      </c>
      <c r="CS49" s="635"/>
      <c r="CT49" s="635"/>
      <c r="CU49" s="635"/>
      <c r="CV49" s="635"/>
      <c r="CW49" s="635"/>
      <c r="CX49" s="635"/>
      <c r="CY49" s="663"/>
      <c r="CZ49" s="649">
        <v>100</v>
      </c>
      <c r="DA49" s="664"/>
      <c r="DB49" s="664"/>
      <c r="DC49" s="665"/>
      <c r="DD49" s="666">
        <v>8968508</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7DeF+X6tLQm834/iIJWuRAnefTM/oJTkFdga4spaF7577CH0Rc/gtGknpsJYvXgUb7ZeXj/DNMRpA+4Xe0Trfg==" saltValue="yPu8vtO+iKI1dIvALn1hr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7" t="s">
        <v>306</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131</v>
      </c>
      <c r="DK2" s="679"/>
      <c r="DL2" s="679"/>
      <c r="DM2" s="679"/>
      <c r="DN2" s="679"/>
      <c r="DO2" s="680"/>
      <c r="DP2" s="50"/>
      <c r="DQ2" s="678" t="s">
        <v>95</v>
      </c>
      <c r="DR2" s="679"/>
      <c r="DS2" s="679"/>
      <c r="DT2" s="679"/>
      <c r="DU2" s="679"/>
      <c r="DV2" s="679"/>
      <c r="DW2" s="679"/>
      <c r="DX2" s="679"/>
      <c r="DY2" s="679"/>
      <c r="DZ2" s="68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81" t="s">
        <v>445</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446</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2">
      <c r="A5" s="936" t="s">
        <v>447</v>
      </c>
      <c r="B5" s="937"/>
      <c r="C5" s="937"/>
      <c r="D5" s="937"/>
      <c r="E5" s="937"/>
      <c r="F5" s="937"/>
      <c r="G5" s="937"/>
      <c r="H5" s="937"/>
      <c r="I5" s="937"/>
      <c r="J5" s="937"/>
      <c r="K5" s="937"/>
      <c r="L5" s="937"/>
      <c r="M5" s="937"/>
      <c r="N5" s="937"/>
      <c r="O5" s="937"/>
      <c r="P5" s="938"/>
      <c r="Q5" s="942" t="s">
        <v>184</v>
      </c>
      <c r="R5" s="943"/>
      <c r="S5" s="943"/>
      <c r="T5" s="943"/>
      <c r="U5" s="944"/>
      <c r="V5" s="942" t="s">
        <v>448</v>
      </c>
      <c r="W5" s="943"/>
      <c r="X5" s="943"/>
      <c r="Y5" s="943"/>
      <c r="Z5" s="944"/>
      <c r="AA5" s="942" t="s">
        <v>449</v>
      </c>
      <c r="AB5" s="943"/>
      <c r="AC5" s="943"/>
      <c r="AD5" s="943"/>
      <c r="AE5" s="943"/>
      <c r="AF5" s="948" t="s">
        <v>182</v>
      </c>
      <c r="AG5" s="943"/>
      <c r="AH5" s="943"/>
      <c r="AI5" s="943"/>
      <c r="AJ5" s="949"/>
      <c r="AK5" s="943" t="s">
        <v>450</v>
      </c>
      <c r="AL5" s="943"/>
      <c r="AM5" s="943"/>
      <c r="AN5" s="943"/>
      <c r="AO5" s="944"/>
      <c r="AP5" s="942" t="s">
        <v>451</v>
      </c>
      <c r="AQ5" s="943"/>
      <c r="AR5" s="943"/>
      <c r="AS5" s="943"/>
      <c r="AT5" s="944"/>
      <c r="AU5" s="942" t="s">
        <v>453</v>
      </c>
      <c r="AV5" s="943"/>
      <c r="AW5" s="943"/>
      <c r="AX5" s="943"/>
      <c r="AY5" s="949"/>
      <c r="AZ5" s="56"/>
      <c r="BA5" s="56"/>
      <c r="BB5" s="56"/>
      <c r="BC5" s="56"/>
      <c r="BD5" s="56"/>
      <c r="BE5" s="67"/>
      <c r="BF5" s="67"/>
      <c r="BG5" s="67"/>
      <c r="BH5" s="67"/>
      <c r="BI5" s="67"/>
      <c r="BJ5" s="67"/>
      <c r="BK5" s="67"/>
      <c r="BL5" s="67"/>
      <c r="BM5" s="67"/>
      <c r="BN5" s="67"/>
      <c r="BO5" s="67"/>
      <c r="BP5" s="67"/>
      <c r="BQ5" s="936" t="s">
        <v>454</v>
      </c>
      <c r="BR5" s="937"/>
      <c r="BS5" s="937"/>
      <c r="BT5" s="937"/>
      <c r="BU5" s="937"/>
      <c r="BV5" s="937"/>
      <c r="BW5" s="937"/>
      <c r="BX5" s="937"/>
      <c r="BY5" s="937"/>
      <c r="BZ5" s="937"/>
      <c r="CA5" s="937"/>
      <c r="CB5" s="937"/>
      <c r="CC5" s="937"/>
      <c r="CD5" s="937"/>
      <c r="CE5" s="937"/>
      <c r="CF5" s="937"/>
      <c r="CG5" s="938"/>
      <c r="CH5" s="942" t="s">
        <v>371</v>
      </c>
      <c r="CI5" s="943"/>
      <c r="CJ5" s="943"/>
      <c r="CK5" s="943"/>
      <c r="CL5" s="944"/>
      <c r="CM5" s="942" t="s">
        <v>325</v>
      </c>
      <c r="CN5" s="943"/>
      <c r="CO5" s="943"/>
      <c r="CP5" s="943"/>
      <c r="CQ5" s="944"/>
      <c r="CR5" s="942" t="s">
        <v>249</v>
      </c>
      <c r="CS5" s="943"/>
      <c r="CT5" s="943"/>
      <c r="CU5" s="943"/>
      <c r="CV5" s="944"/>
      <c r="CW5" s="942" t="s">
        <v>51</v>
      </c>
      <c r="CX5" s="943"/>
      <c r="CY5" s="943"/>
      <c r="CZ5" s="943"/>
      <c r="DA5" s="944"/>
      <c r="DB5" s="942" t="s">
        <v>423</v>
      </c>
      <c r="DC5" s="943"/>
      <c r="DD5" s="943"/>
      <c r="DE5" s="943"/>
      <c r="DF5" s="944"/>
      <c r="DG5" s="952" t="s">
        <v>247</v>
      </c>
      <c r="DH5" s="953"/>
      <c r="DI5" s="953"/>
      <c r="DJ5" s="953"/>
      <c r="DK5" s="954"/>
      <c r="DL5" s="952" t="s">
        <v>455</v>
      </c>
      <c r="DM5" s="953"/>
      <c r="DN5" s="953"/>
      <c r="DO5" s="953"/>
      <c r="DP5" s="954"/>
      <c r="DQ5" s="942" t="s">
        <v>457</v>
      </c>
      <c r="DR5" s="943"/>
      <c r="DS5" s="943"/>
      <c r="DT5" s="943"/>
      <c r="DU5" s="944"/>
      <c r="DV5" s="942" t="s">
        <v>453</v>
      </c>
      <c r="DW5" s="943"/>
      <c r="DX5" s="943"/>
      <c r="DY5" s="943"/>
      <c r="DZ5" s="949"/>
      <c r="EA5" s="67"/>
    </row>
    <row r="6" spans="1:131" s="47" customFormat="1" ht="26.25" customHeight="1" x14ac:dyDescent="0.2">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2">
      <c r="A7" s="51">
        <v>1</v>
      </c>
      <c r="B7" s="683" t="s">
        <v>271</v>
      </c>
      <c r="C7" s="684"/>
      <c r="D7" s="684"/>
      <c r="E7" s="684"/>
      <c r="F7" s="684"/>
      <c r="G7" s="684"/>
      <c r="H7" s="684"/>
      <c r="I7" s="684"/>
      <c r="J7" s="684"/>
      <c r="K7" s="684"/>
      <c r="L7" s="684"/>
      <c r="M7" s="684"/>
      <c r="N7" s="684"/>
      <c r="O7" s="684"/>
      <c r="P7" s="685"/>
      <c r="Q7" s="686">
        <v>13118</v>
      </c>
      <c r="R7" s="687"/>
      <c r="S7" s="687"/>
      <c r="T7" s="687"/>
      <c r="U7" s="687"/>
      <c r="V7" s="687">
        <v>12407</v>
      </c>
      <c r="W7" s="687"/>
      <c r="X7" s="687"/>
      <c r="Y7" s="687"/>
      <c r="Z7" s="687"/>
      <c r="AA7" s="687">
        <v>711</v>
      </c>
      <c r="AB7" s="687"/>
      <c r="AC7" s="687"/>
      <c r="AD7" s="687"/>
      <c r="AE7" s="688"/>
      <c r="AF7" s="689">
        <v>549</v>
      </c>
      <c r="AG7" s="690"/>
      <c r="AH7" s="690"/>
      <c r="AI7" s="690"/>
      <c r="AJ7" s="691"/>
      <c r="AK7" s="692">
        <v>110</v>
      </c>
      <c r="AL7" s="687"/>
      <c r="AM7" s="687"/>
      <c r="AN7" s="687"/>
      <c r="AO7" s="687"/>
      <c r="AP7" s="687">
        <v>11955</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c r="BT7" s="684"/>
      <c r="BU7" s="684"/>
      <c r="BV7" s="684"/>
      <c r="BW7" s="684"/>
      <c r="BX7" s="684"/>
      <c r="BY7" s="684"/>
      <c r="BZ7" s="684"/>
      <c r="CA7" s="684"/>
      <c r="CB7" s="684"/>
      <c r="CC7" s="684"/>
      <c r="CD7" s="684"/>
      <c r="CE7" s="684"/>
      <c r="CF7" s="684"/>
      <c r="CG7" s="685"/>
      <c r="CH7" s="695"/>
      <c r="CI7" s="696"/>
      <c r="CJ7" s="696"/>
      <c r="CK7" s="696"/>
      <c r="CL7" s="697"/>
      <c r="CM7" s="695"/>
      <c r="CN7" s="696"/>
      <c r="CO7" s="696"/>
      <c r="CP7" s="696"/>
      <c r="CQ7" s="697"/>
      <c r="CR7" s="695"/>
      <c r="CS7" s="696"/>
      <c r="CT7" s="696"/>
      <c r="CU7" s="696"/>
      <c r="CV7" s="697"/>
      <c r="CW7" s="695"/>
      <c r="CX7" s="696"/>
      <c r="CY7" s="696"/>
      <c r="CZ7" s="696"/>
      <c r="DA7" s="697"/>
      <c r="DB7" s="695"/>
      <c r="DC7" s="696"/>
      <c r="DD7" s="696"/>
      <c r="DE7" s="696"/>
      <c r="DF7" s="697"/>
      <c r="DG7" s="695"/>
      <c r="DH7" s="696"/>
      <c r="DI7" s="696"/>
      <c r="DJ7" s="696"/>
      <c r="DK7" s="697"/>
      <c r="DL7" s="695"/>
      <c r="DM7" s="696"/>
      <c r="DN7" s="696"/>
      <c r="DO7" s="696"/>
      <c r="DP7" s="697"/>
      <c r="DQ7" s="695"/>
      <c r="DR7" s="696"/>
      <c r="DS7" s="696"/>
      <c r="DT7" s="696"/>
      <c r="DU7" s="697"/>
      <c r="DV7" s="683"/>
      <c r="DW7" s="684"/>
      <c r="DX7" s="684"/>
      <c r="DY7" s="684"/>
      <c r="DZ7" s="698"/>
      <c r="EA7" s="67"/>
    </row>
    <row r="8" spans="1:131" s="47" customFormat="1" ht="26.25" customHeight="1" x14ac:dyDescent="0.2">
      <c r="A8" s="52">
        <v>2</v>
      </c>
      <c r="B8" s="699" t="s">
        <v>380</v>
      </c>
      <c r="C8" s="700"/>
      <c r="D8" s="700"/>
      <c r="E8" s="700"/>
      <c r="F8" s="700"/>
      <c r="G8" s="700"/>
      <c r="H8" s="700"/>
      <c r="I8" s="700"/>
      <c r="J8" s="700"/>
      <c r="K8" s="700"/>
      <c r="L8" s="700"/>
      <c r="M8" s="700"/>
      <c r="N8" s="700"/>
      <c r="O8" s="700"/>
      <c r="P8" s="701"/>
      <c r="Q8" s="702">
        <v>1</v>
      </c>
      <c r="R8" s="703"/>
      <c r="S8" s="703"/>
      <c r="T8" s="703"/>
      <c r="U8" s="703"/>
      <c r="V8" s="703">
        <v>1</v>
      </c>
      <c r="W8" s="703"/>
      <c r="X8" s="703"/>
      <c r="Y8" s="703"/>
      <c r="Z8" s="703"/>
      <c r="AA8" s="703" t="s">
        <v>206</v>
      </c>
      <c r="AB8" s="703"/>
      <c r="AC8" s="703"/>
      <c r="AD8" s="703"/>
      <c r="AE8" s="704"/>
      <c r="AF8" s="705" t="s">
        <v>206</v>
      </c>
      <c r="AG8" s="706"/>
      <c r="AH8" s="706"/>
      <c r="AI8" s="706"/>
      <c r="AJ8" s="707"/>
      <c r="AK8" s="708">
        <v>0</v>
      </c>
      <c r="AL8" s="703"/>
      <c r="AM8" s="703"/>
      <c r="AN8" s="703"/>
      <c r="AO8" s="703"/>
      <c r="AP8" s="703" t="s">
        <v>206</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2">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2">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2">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2">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2">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2">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2">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2">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2">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2">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2">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2">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2">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2">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458</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2">
      <c r="A23" s="53" t="s">
        <v>257</v>
      </c>
      <c r="B23" s="722" t="s">
        <v>310</v>
      </c>
      <c r="C23" s="723"/>
      <c r="D23" s="723"/>
      <c r="E23" s="723"/>
      <c r="F23" s="723"/>
      <c r="G23" s="723"/>
      <c r="H23" s="723"/>
      <c r="I23" s="723"/>
      <c r="J23" s="723"/>
      <c r="K23" s="723"/>
      <c r="L23" s="723"/>
      <c r="M23" s="723"/>
      <c r="N23" s="723"/>
      <c r="O23" s="723"/>
      <c r="P23" s="724"/>
      <c r="Q23" s="725">
        <v>13119</v>
      </c>
      <c r="R23" s="726"/>
      <c r="S23" s="726"/>
      <c r="T23" s="726"/>
      <c r="U23" s="726"/>
      <c r="V23" s="726">
        <v>12408</v>
      </c>
      <c r="W23" s="726"/>
      <c r="X23" s="726"/>
      <c r="Y23" s="726"/>
      <c r="Z23" s="726"/>
      <c r="AA23" s="726">
        <f>SUM(AA7:AE22)</f>
        <v>711</v>
      </c>
      <c r="AB23" s="726"/>
      <c r="AC23" s="726"/>
      <c r="AD23" s="726"/>
      <c r="AE23" s="727"/>
      <c r="AF23" s="728">
        <v>549</v>
      </c>
      <c r="AG23" s="726"/>
      <c r="AH23" s="726"/>
      <c r="AI23" s="726"/>
      <c r="AJ23" s="729"/>
      <c r="AK23" s="730"/>
      <c r="AL23" s="731"/>
      <c r="AM23" s="731"/>
      <c r="AN23" s="731"/>
      <c r="AO23" s="731"/>
      <c r="AP23" s="726">
        <f>SUM(AP7:AT22)</f>
        <v>11955</v>
      </c>
      <c r="AQ23" s="726"/>
      <c r="AR23" s="726"/>
      <c r="AS23" s="726"/>
      <c r="AT23" s="726"/>
      <c r="AU23" s="732"/>
      <c r="AV23" s="732"/>
      <c r="AW23" s="732"/>
      <c r="AX23" s="732"/>
      <c r="AY23" s="733"/>
      <c r="AZ23" s="734" t="s">
        <v>206</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2">
      <c r="A24" s="737" t="s">
        <v>389</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2">
      <c r="A25" s="681" t="s">
        <v>425</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2">
      <c r="A26" s="936" t="s">
        <v>447</v>
      </c>
      <c r="B26" s="937"/>
      <c r="C26" s="937"/>
      <c r="D26" s="937"/>
      <c r="E26" s="937"/>
      <c r="F26" s="937"/>
      <c r="G26" s="937"/>
      <c r="H26" s="937"/>
      <c r="I26" s="937"/>
      <c r="J26" s="937"/>
      <c r="K26" s="937"/>
      <c r="L26" s="937"/>
      <c r="M26" s="937"/>
      <c r="N26" s="937"/>
      <c r="O26" s="937"/>
      <c r="P26" s="938"/>
      <c r="Q26" s="942" t="s">
        <v>460</v>
      </c>
      <c r="R26" s="943"/>
      <c r="S26" s="943"/>
      <c r="T26" s="943"/>
      <c r="U26" s="944"/>
      <c r="V26" s="942" t="s">
        <v>461</v>
      </c>
      <c r="W26" s="943"/>
      <c r="X26" s="943"/>
      <c r="Y26" s="943"/>
      <c r="Z26" s="944"/>
      <c r="AA26" s="942" t="s">
        <v>462</v>
      </c>
      <c r="AB26" s="943"/>
      <c r="AC26" s="943"/>
      <c r="AD26" s="943"/>
      <c r="AE26" s="943"/>
      <c r="AF26" s="958" t="s">
        <v>253</v>
      </c>
      <c r="AG26" s="959"/>
      <c r="AH26" s="959"/>
      <c r="AI26" s="959"/>
      <c r="AJ26" s="960"/>
      <c r="AK26" s="943" t="s">
        <v>393</v>
      </c>
      <c r="AL26" s="943"/>
      <c r="AM26" s="943"/>
      <c r="AN26" s="943"/>
      <c r="AO26" s="944"/>
      <c r="AP26" s="942" t="s">
        <v>363</v>
      </c>
      <c r="AQ26" s="943"/>
      <c r="AR26" s="943"/>
      <c r="AS26" s="943"/>
      <c r="AT26" s="944"/>
      <c r="AU26" s="942" t="s">
        <v>463</v>
      </c>
      <c r="AV26" s="943"/>
      <c r="AW26" s="943"/>
      <c r="AX26" s="943"/>
      <c r="AY26" s="944"/>
      <c r="AZ26" s="942" t="s">
        <v>464</v>
      </c>
      <c r="BA26" s="943"/>
      <c r="BB26" s="943"/>
      <c r="BC26" s="943"/>
      <c r="BD26" s="944"/>
      <c r="BE26" s="942" t="s">
        <v>453</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2">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2">
      <c r="A28" s="54">
        <v>1</v>
      </c>
      <c r="B28" s="683" t="s">
        <v>465</v>
      </c>
      <c r="C28" s="684"/>
      <c r="D28" s="684"/>
      <c r="E28" s="684"/>
      <c r="F28" s="684"/>
      <c r="G28" s="684"/>
      <c r="H28" s="684"/>
      <c r="I28" s="684"/>
      <c r="J28" s="684"/>
      <c r="K28" s="684"/>
      <c r="L28" s="684"/>
      <c r="M28" s="684"/>
      <c r="N28" s="684"/>
      <c r="O28" s="684"/>
      <c r="P28" s="685"/>
      <c r="Q28" s="738">
        <v>2873</v>
      </c>
      <c r="R28" s="739"/>
      <c r="S28" s="739"/>
      <c r="T28" s="739"/>
      <c r="U28" s="739"/>
      <c r="V28" s="739">
        <v>2839</v>
      </c>
      <c r="W28" s="739"/>
      <c r="X28" s="739"/>
      <c r="Y28" s="739"/>
      <c r="Z28" s="739"/>
      <c r="AA28" s="739">
        <v>34</v>
      </c>
      <c r="AB28" s="739"/>
      <c r="AC28" s="739"/>
      <c r="AD28" s="739"/>
      <c r="AE28" s="740"/>
      <c r="AF28" s="741">
        <v>34</v>
      </c>
      <c r="AG28" s="739"/>
      <c r="AH28" s="739"/>
      <c r="AI28" s="739"/>
      <c r="AJ28" s="742"/>
      <c r="AK28" s="743">
        <v>216</v>
      </c>
      <c r="AL28" s="739"/>
      <c r="AM28" s="739"/>
      <c r="AN28" s="739"/>
      <c r="AO28" s="739"/>
      <c r="AP28" s="739" t="s">
        <v>206</v>
      </c>
      <c r="AQ28" s="739"/>
      <c r="AR28" s="739"/>
      <c r="AS28" s="739"/>
      <c r="AT28" s="739"/>
      <c r="AU28" s="739" t="s">
        <v>206</v>
      </c>
      <c r="AV28" s="739"/>
      <c r="AW28" s="739"/>
      <c r="AX28" s="739"/>
      <c r="AY28" s="739"/>
      <c r="AZ28" s="744" t="s">
        <v>206</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2">
      <c r="A29" s="54">
        <v>2</v>
      </c>
      <c r="B29" s="699" t="s">
        <v>229</v>
      </c>
      <c r="C29" s="700"/>
      <c r="D29" s="700"/>
      <c r="E29" s="700"/>
      <c r="F29" s="700"/>
      <c r="G29" s="700"/>
      <c r="H29" s="700"/>
      <c r="I29" s="700"/>
      <c r="J29" s="700"/>
      <c r="K29" s="700"/>
      <c r="L29" s="700"/>
      <c r="M29" s="700"/>
      <c r="N29" s="700"/>
      <c r="O29" s="700"/>
      <c r="P29" s="701"/>
      <c r="Q29" s="702">
        <v>621</v>
      </c>
      <c r="R29" s="703"/>
      <c r="S29" s="703"/>
      <c r="T29" s="703"/>
      <c r="U29" s="703"/>
      <c r="V29" s="703">
        <v>620</v>
      </c>
      <c r="W29" s="703"/>
      <c r="X29" s="703"/>
      <c r="Y29" s="703"/>
      <c r="Z29" s="703"/>
      <c r="AA29" s="703">
        <v>1</v>
      </c>
      <c r="AB29" s="703"/>
      <c r="AC29" s="703"/>
      <c r="AD29" s="703"/>
      <c r="AE29" s="704"/>
      <c r="AF29" s="705">
        <v>1</v>
      </c>
      <c r="AG29" s="706"/>
      <c r="AH29" s="706"/>
      <c r="AI29" s="706"/>
      <c r="AJ29" s="707"/>
      <c r="AK29" s="708">
        <v>330</v>
      </c>
      <c r="AL29" s="703"/>
      <c r="AM29" s="703"/>
      <c r="AN29" s="703"/>
      <c r="AO29" s="703"/>
      <c r="AP29" s="703" t="s">
        <v>206</v>
      </c>
      <c r="AQ29" s="703"/>
      <c r="AR29" s="703"/>
      <c r="AS29" s="703"/>
      <c r="AT29" s="703"/>
      <c r="AU29" s="703" t="s">
        <v>206</v>
      </c>
      <c r="AV29" s="703"/>
      <c r="AW29" s="703"/>
      <c r="AX29" s="703"/>
      <c r="AY29" s="703"/>
      <c r="AZ29" s="747" t="s">
        <v>206</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2">
      <c r="A30" s="54">
        <v>3</v>
      </c>
      <c r="B30" s="699" t="s">
        <v>28</v>
      </c>
      <c r="C30" s="700"/>
      <c r="D30" s="700"/>
      <c r="E30" s="700"/>
      <c r="F30" s="700"/>
      <c r="G30" s="700"/>
      <c r="H30" s="700"/>
      <c r="I30" s="700"/>
      <c r="J30" s="700"/>
      <c r="K30" s="700"/>
      <c r="L30" s="700"/>
      <c r="M30" s="700"/>
      <c r="N30" s="700"/>
      <c r="O30" s="700"/>
      <c r="P30" s="701"/>
      <c r="Q30" s="702">
        <v>2445</v>
      </c>
      <c r="R30" s="703"/>
      <c r="S30" s="703"/>
      <c r="T30" s="703"/>
      <c r="U30" s="703"/>
      <c r="V30" s="703">
        <v>2371</v>
      </c>
      <c r="W30" s="703"/>
      <c r="X30" s="703"/>
      <c r="Y30" s="703"/>
      <c r="Z30" s="703"/>
      <c r="AA30" s="703">
        <v>74</v>
      </c>
      <c r="AB30" s="703"/>
      <c r="AC30" s="703"/>
      <c r="AD30" s="703"/>
      <c r="AE30" s="704"/>
      <c r="AF30" s="705">
        <v>74</v>
      </c>
      <c r="AG30" s="706"/>
      <c r="AH30" s="706"/>
      <c r="AI30" s="706"/>
      <c r="AJ30" s="707"/>
      <c r="AK30" s="708">
        <v>390</v>
      </c>
      <c r="AL30" s="703"/>
      <c r="AM30" s="703"/>
      <c r="AN30" s="703"/>
      <c r="AO30" s="703"/>
      <c r="AP30" s="703" t="s">
        <v>206</v>
      </c>
      <c r="AQ30" s="703"/>
      <c r="AR30" s="703"/>
      <c r="AS30" s="703"/>
      <c r="AT30" s="703"/>
      <c r="AU30" s="703" t="s">
        <v>206</v>
      </c>
      <c r="AV30" s="703"/>
      <c r="AW30" s="703"/>
      <c r="AX30" s="703"/>
      <c r="AY30" s="703"/>
      <c r="AZ30" s="747" t="s">
        <v>206</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2">
      <c r="A31" s="54">
        <v>4</v>
      </c>
      <c r="B31" s="699" t="s">
        <v>176</v>
      </c>
      <c r="C31" s="700"/>
      <c r="D31" s="700"/>
      <c r="E31" s="700"/>
      <c r="F31" s="700"/>
      <c r="G31" s="700"/>
      <c r="H31" s="700"/>
      <c r="I31" s="700"/>
      <c r="J31" s="700"/>
      <c r="K31" s="700"/>
      <c r="L31" s="700"/>
      <c r="M31" s="700"/>
      <c r="N31" s="700"/>
      <c r="O31" s="700"/>
      <c r="P31" s="701"/>
      <c r="Q31" s="702">
        <v>11</v>
      </c>
      <c r="R31" s="703"/>
      <c r="S31" s="703"/>
      <c r="T31" s="703"/>
      <c r="U31" s="703"/>
      <c r="V31" s="703">
        <v>4</v>
      </c>
      <c r="W31" s="703"/>
      <c r="X31" s="703"/>
      <c r="Y31" s="703"/>
      <c r="Z31" s="703"/>
      <c r="AA31" s="703">
        <v>7</v>
      </c>
      <c r="AB31" s="703"/>
      <c r="AC31" s="703"/>
      <c r="AD31" s="703"/>
      <c r="AE31" s="704"/>
      <c r="AF31" s="705">
        <v>7</v>
      </c>
      <c r="AG31" s="706"/>
      <c r="AH31" s="706"/>
      <c r="AI31" s="706"/>
      <c r="AJ31" s="707"/>
      <c r="AK31" s="708" t="s">
        <v>206</v>
      </c>
      <c r="AL31" s="703"/>
      <c r="AM31" s="703"/>
      <c r="AN31" s="703"/>
      <c r="AO31" s="703"/>
      <c r="AP31" s="703" t="s">
        <v>206</v>
      </c>
      <c r="AQ31" s="703"/>
      <c r="AR31" s="703"/>
      <c r="AS31" s="703"/>
      <c r="AT31" s="703"/>
      <c r="AU31" s="703" t="s">
        <v>206</v>
      </c>
      <c r="AV31" s="703"/>
      <c r="AW31" s="703"/>
      <c r="AX31" s="703"/>
      <c r="AY31" s="703"/>
      <c r="AZ31" s="747" t="s">
        <v>206</v>
      </c>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2">
      <c r="A32" s="54">
        <v>5</v>
      </c>
      <c r="B32" s="699" t="s">
        <v>466</v>
      </c>
      <c r="C32" s="700"/>
      <c r="D32" s="700"/>
      <c r="E32" s="700"/>
      <c r="F32" s="700"/>
      <c r="G32" s="700"/>
      <c r="H32" s="700"/>
      <c r="I32" s="700"/>
      <c r="J32" s="700"/>
      <c r="K32" s="700"/>
      <c r="L32" s="700"/>
      <c r="M32" s="700"/>
      <c r="N32" s="700"/>
      <c r="O32" s="700"/>
      <c r="P32" s="701"/>
      <c r="Q32" s="702">
        <v>246</v>
      </c>
      <c r="R32" s="703"/>
      <c r="S32" s="703"/>
      <c r="T32" s="703"/>
      <c r="U32" s="703"/>
      <c r="V32" s="703">
        <v>362</v>
      </c>
      <c r="W32" s="703"/>
      <c r="X32" s="703"/>
      <c r="Y32" s="703"/>
      <c r="Z32" s="703"/>
      <c r="AA32" s="703">
        <v>-116</v>
      </c>
      <c r="AB32" s="703"/>
      <c r="AC32" s="703"/>
      <c r="AD32" s="703"/>
      <c r="AE32" s="704"/>
      <c r="AF32" s="705">
        <v>230</v>
      </c>
      <c r="AG32" s="706"/>
      <c r="AH32" s="706"/>
      <c r="AI32" s="706"/>
      <c r="AJ32" s="707"/>
      <c r="AK32" s="708">
        <v>275</v>
      </c>
      <c r="AL32" s="703"/>
      <c r="AM32" s="703"/>
      <c r="AN32" s="703"/>
      <c r="AO32" s="703"/>
      <c r="AP32" s="703">
        <v>888</v>
      </c>
      <c r="AQ32" s="703"/>
      <c r="AR32" s="703"/>
      <c r="AS32" s="703"/>
      <c r="AT32" s="703"/>
      <c r="AU32" s="703">
        <v>742</v>
      </c>
      <c r="AV32" s="703"/>
      <c r="AW32" s="703"/>
      <c r="AX32" s="703"/>
      <c r="AY32" s="703"/>
      <c r="AZ32" s="747" t="s">
        <v>206</v>
      </c>
      <c r="BA32" s="747"/>
      <c r="BB32" s="747"/>
      <c r="BC32" s="747"/>
      <c r="BD32" s="747"/>
      <c r="BE32" s="709" t="s">
        <v>467</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2">
      <c r="A33" s="54">
        <v>6</v>
      </c>
      <c r="B33" s="699" t="s">
        <v>468</v>
      </c>
      <c r="C33" s="700"/>
      <c r="D33" s="700"/>
      <c r="E33" s="700"/>
      <c r="F33" s="700"/>
      <c r="G33" s="700"/>
      <c r="H33" s="700"/>
      <c r="I33" s="700"/>
      <c r="J33" s="700"/>
      <c r="K33" s="700"/>
      <c r="L33" s="700"/>
      <c r="M33" s="700"/>
      <c r="N33" s="700"/>
      <c r="O33" s="700"/>
      <c r="P33" s="701"/>
      <c r="Q33" s="702">
        <v>751</v>
      </c>
      <c r="R33" s="703"/>
      <c r="S33" s="703"/>
      <c r="T33" s="703"/>
      <c r="U33" s="703"/>
      <c r="V33" s="703">
        <v>751</v>
      </c>
      <c r="W33" s="703"/>
      <c r="X33" s="703"/>
      <c r="Y33" s="703"/>
      <c r="Z33" s="703"/>
      <c r="AA33" s="703">
        <v>0</v>
      </c>
      <c r="AB33" s="703"/>
      <c r="AC33" s="703"/>
      <c r="AD33" s="703"/>
      <c r="AE33" s="704"/>
      <c r="AF33" s="705">
        <v>0</v>
      </c>
      <c r="AG33" s="706"/>
      <c r="AH33" s="706"/>
      <c r="AI33" s="706"/>
      <c r="AJ33" s="707"/>
      <c r="AK33" s="708">
        <v>398</v>
      </c>
      <c r="AL33" s="703"/>
      <c r="AM33" s="703"/>
      <c r="AN33" s="703"/>
      <c r="AO33" s="703"/>
      <c r="AP33" s="703">
        <v>2902</v>
      </c>
      <c r="AQ33" s="703"/>
      <c r="AR33" s="703"/>
      <c r="AS33" s="703"/>
      <c r="AT33" s="703"/>
      <c r="AU33" s="703">
        <v>2902</v>
      </c>
      <c r="AV33" s="703"/>
      <c r="AW33" s="703"/>
      <c r="AX33" s="703"/>
      <c r="AY33" s="703"/>
      <c r="AZ33" s="747" t="s">
        <v>206</v>
      </c>
      <c r="BA33" s="747"/>
      <c r="BB33" s="747"/>
      <c r="BC33" s="747"/>
      <c r="BD33" s="747"/>
      <c r="BE33" s="709" t="s">
        <v>24</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2">
      <c r="A34" s="54">
        <v>7</v>
      </c>
      <c r="B34" s="699" t="s">
        <v>47</v>
      </c>
      <c r="C34" s="700"/>
      <c r="D34" s="700"/>
      <c r="E34" s="700"/>
      <c r="F34" s="700"/>
      <c r="G34" s="700"/>
      <c r="H34" s="700"/>
      <c r="I34" s="700"/>
      <c r="J34" s="700"/>
      <c r="K34" s="700"/>
      <c r="L34" s="700"/>
      <c r="M34" s="700"/>
      <c r="N34" s="700"/>
      <c r="O34" s="700"/>
      <c r="P34" s="701"/>
      <c r="Q34" s="702">
        <v>111</v>
      </c>
      <c r="R34" s="703"/>
      <c r="S34" s="703"/>
      <c r="T34" s="703"/>
      <c r="U34" s="703"/>
      <c r="V34" s="703">
        <v>109</v>
      </c>
      <c r="W34" s="703"/>
      <c r="X34" s="703"/>
      <c r="Y34" s="703"/>
      <c r="Z34" s="703"/>
      <c r="AA34" s="703">
        <v>2</v>
      </c>
      <c r="AB34" s="703"/>
      <c r="AC34" s="703"/>
      <c r="AD34" s="703"/>
      <c r="AE34" s="704"/>
      <c r="AF34" s="705">
        <v>2</v>
      </c>
      <c r="AG34" s="706"/>
      <c r="AH34" s="706"/>
      <c r="AI34" s="706"/>
      <c r="AJ34" s="707"/>
      <c r="AK34" s="708">
        <v>18</v>
      </c>
      <c r="AL34" s="703"/>
      <c r="AM34" s="703"/>
      <c r="AN34" s="703"/>
      <c r="AO34" s="703"/>
      <c r="AP34" s="703">
        <v>66</v>
      </c>
      <c r="AQ34" s="703"/>
      <c r="AR34" s="703"/>
      <c r="AS34" s="703"/>
      <c r="AT34" s="703"/>
      <c r="AU34" s="703">
        <v>43</v>
      </c>
      <c r="AV34" s="703"/>
      <c r="AW34" s="703"/>
      <c r="AX34" s="703"/>
      <c r="AY34" s="703"/>
      <c r="AZ34" s="747" t="s">
        <v>206</v>
      </c>
      <c r="BA34" s="747"/>
      <c r="BB34" s="747"/>
      <c r="BC34" s="747"/>
      <c r="BD34" s="747"/>
      <c r="BE34" s="709" t="s">
        <v>24</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2">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2">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2">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2">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2">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2">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2">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2">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2">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2">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2">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2">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2">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2">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2">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2">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2">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2">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2">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2">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2">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2">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2">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2">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2">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2">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2">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2">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469</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2">
      <c r="A63" s="53" t="s">
        <v>257</v>
      </c>
      <c r="B63" s="722" t="s">
        <v>378</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348</v>
      </c>
      <c r="AG63" s="726"/>
      <c r="AH63" s="726"/>
      <c r="AI63" s="726"/>
      <c r="AJ63" s="729"/>
      <c r="AK63" s="730"/>
      <c r="AL63" s="731"/>
      <c r="AM63" s="731"/>
      <c r="AN63" s="731"/>
      <c r="AO63" s="731"/>
      <c r="AP63" s="726"/>
      <c r="AQ63" s="726"/>
      <c r="AR63" s="726"/>
      <c r="AS63" s="726"/>
      <c r="AT63" s="726"/>
      <c r="AU63" s="726"/>
      <c r="AV63" s="726"/>
      <c r="AW63" s="726"/>
      <c r="AX63" s="726"/>
      <c r="AY63" s="726"/>
      <c r="AZ63" s="756"/>
      <c r="BA63" s="756"/>
      <c r="BB63" s="756"/>
      <c r="BC63" s="756"/>
      <c r="BD63" s="756"/>
      <c r="BE63" s="732"/>
      <c r="BF63" s="732"/>
      <c r="BG63" s="732"/>
      <c r="BH63" s="732"/>
      <c r="BI63" s="733"/>
      <c r="BJ63" s="734" t="s">
        <v>206</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2">
      <c r="A65" s="56" t="s">
        <v>272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2">
      <c r="A66" s="936" t="s">
        <v>424</v>
      </c>
      <c r="B66" s="937"/>
      <c r="C66" s="937"/>
      <c r="D66" s="937"/>
      <c r="E66" s="937"/>
      <c r="F66" s="937"/>
      <c r="G66" s="937"/>
      <c r="H66" s="937"/>
      <c r="I66" s="937"/>
      <c r="J66" s="937"/>
      <c r="K66" s="937"/>
      <c r="L66" s="937"/>
      <c r="M66" s="937"/>
      <c r="N66" s="937"/>
      <c r="O66" s="937"/>
      <c r="P66" s="938"/>
      <c r="Q66" s="942" t="s">
        <v>460</v>
      </c>
      <c r="R66" s="943"/>
      <c r="S66" s="943"/>
      <c r="T66" s="943"/>
      <c r="U66" s="944"/>
      <c r="V66" s="942" t="s">
        <v>461</v>
      </c>
      <c r="W66" s="943"/>
      <c r="X66" s="943"/>
      <c r="Y66" s="943"/>
      <c r="Z66" s="944"/>
      <c r="AA66" s="942" t="s">
        <v>462</v>
      </c>
      <c r="AB66" s="943"/>
      <c r="AC66" s="943"/>
      <c r="AD66" s="943"/>
      <c r="AE66" s="944"/>
      <c r="AF66" s="964" t="s">
        <v>253</v>
      </c>
      <c r="AG66" s="959"/>
      <c r="AH66" s="959"/>
      <c r="AI66" s="959"/>
      <c r="AJ66" s="965"/>
      <c r="AK66" s="942" t="s">
        <v>393</v>
      </c>
      <c r="AL66" s="937"/>
      <c r="AM66" s="937"/>
      <c r="AN66" s="937"/>
      <c r="AO66" s="938"/>
      <c r="AP66" s="942" t="s">
        <v>363</v>
      </c>
      <c r="AQ66" s="943"/>
      <c r="AR66" s="943"/>
      <c r="AS66" s="943"/>
      <c r="AT66" s="944"/>
      <c r="AU66" s="942" t="s">
        <v>470</v>
      </c>
      <c r="AV66" s="943"/>
      <c r="AW66" s="943"/>
      <c r="AX66" s="943"/>
      <c r="AY66" s="944"/>
      <c r="AZ66" s="942" t="s">
        <v>453</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2">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2">
      <c r="A68" s="51">
        <v>1</v>
      </c>
      <c r="B68" s="683" t="s">
        <v>500</v>
      </c>
      <c r="C68" s="684"/>
      <c r="D68" s="684"/>
      <c r="E68" s="684"/>
      <c r="F68" s="684"/>
      <c r="G68" s="684"/>
      <c r="H68" s="684"/>
      <c r="I68" s="684"/>
      <c r="J68" s="684"/>
      <c r="K68" s="684"/>
      <c r="L68" s="684"/>
      <c r="M68" s="684"/>
      <c r="N68" s="684"/>
      <c r="O68" s="684"/>
      <c r="P68" s="685"/>
      <c r="Q68" s="686">
        <v>1466</v>
      </c>
      <c r="R68" s="687"/>
      <c r="S68" s="687"/>
      <c r="T68" s="687"/>
      <c r="U68" s="687"/>
      <c r="V68" s="687">
        <v>1518</v>
      </c>
      <c r="W68" s="687"/>
      <c r="X68" s="687"/>
      <c r="Y68" s="687"/>
      <c r="Z68" s="687"/>
      <c r="AA68" s="687">
        <v>-52</v>
      </c>
      <c r="AB68" s="687"/>
      <c r="AC68" s="687"/>
      <c r="AD68" s="687"/>
      <c r="AE68" s="687"/>
      <c r="AF68" s="687">
        <v>367</v>
      </c>
      <c r="AG68" s="687"/>
      <c r="AH68" s="687"/>
      <c r="AI68" s="687"/>
      <c r="AJ68" s="687"/>
      <c r="AK68" s="687">
        <v>541</v>
      </c>
      <c r="AL68" s="687"/>
      <c r="AM68" s="687"/>
      <c r="AN68" s="687"/>
      <c r="AO68" s="687"/>
      <c r="AP68" s="687">
        <v>6379</v>
      </c>
      <c r="AQ68" s="687"/>
      <c r="AR68" s="687"/>
      <c r="AS68" s="687"/>
      <c r="AT68" s="687"/>
      <c r="AU68" s="687">
        <v>1474</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2">
      <c r="A69" s="52">
        <v>2</v>
      </c>
      <c r="B69" s="699" t="s">
        <v>543</v>
      </c>
      <c r="C69" s="700"/>
      <c r="D69" s="700"/>
      <c r="E69" s="700"/>
      <c r="F69" s="700"/>
      <c r="G69" s="700"/>
      <c r="H69" s="700"/>
      <c r="I69" s="700"/>
      <c r="J69" s="700"/>
      <c r="K69" s="700"/>
      <c r="L69" s="700"/>
      <c r="M69" s="700"/>
      <c r="N69" s="700"/>
      <c r="O69" s="700"/>
      <c r="P69" s="701"/>
      <c r="Q69" s="702">
        <v>4645</v>
      </c>
      <c r="R69" s="703"/>
      <c r="S69" s="703"/>
      <c r="T69" s="703"/>
      <c r="U69" s="703"/>
      <c r="V69" s="703">
        <v>4355</v>
      </c>
      <c r="W69" s="703"/>
      <c r="X69" s="703"/>
      <c r="Y69" s="703"/>
      <c r="Z69" s="703"/>
      <c r="AA69" s="703">
        <v>290</v>
      </c>
      <c r="AB69" s="703"/>
      <c r="AC69" s="703"/>
      <c r="AD69" s="703"/>
      <c r="AE69" s="703"/>
      <c r="AF69" s="703">
        <v>290</v>
      </c>
      <c r="AG69" s="703"/>
      <c r="AH69" s="703"/>
      <c r="AI69" s="703"/>
      <c r="AJ69" s="703"/>
      <c r="AK69" s="703">
        <v>76</v>
      </c>
      <c r="AL69" s="703"/>
      <c r="AM69" s="703"/>
      <c r="AN69" s="703"/>
      <c r="AO69" s="703"/>
      <c r="AP69" s="703" t="s">
        <v>206</v>
      </c>
      <c r="AQ69" s="703"/>
      <c r="AR69" s="703"/>
      <c r="AS69" s="703"/>
      <c r="AT69" s="703"/>
      <c r="AU69" s="703" t="s">
        <v>206</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2">
      <c r="A70" s="52">
        <v>3</v>
      </c>
      <c r="B70" s="699" t="s">
        <v>379</v>
      </c>
      <c r="C70" s="700"/>
      <c r="D70" s="700"/>
      <c r="E70" s="700"/>
      <c r="F70" s="700"/>
      <c r="G70" s="700"/>
      <c r="H70" s="700"/>
      <c r="I70" s="700"/>
      <c r="J70" s="700"/>
      <c r="K70" s="700"/>
      <c r="L70" s="700"/>
      <c r="M70" s="700"/>
      <c r="N70" s="700"/>
      <c r="O70" s="700"/>
      <c r="P70" s="701"/>
      <c r="Q70" s="702">
        <v>763</v>
      </c>
      <c r="R70" s="703"/>
      <c r="S70" s="703"/>
      <c r="T70" s="703"/>
      <c r="U70" s="703"/>
      <c r="V70" s="703">
        <v>760</v>
      </c>
      <c r="W70" s="703"/>
      <c r="X70" s="703"/>
      <c r="Y70" s="703"/>
      <c r="Z70" s="703"/>
      <c r="AA70" s="703">
        <v>3</v>
      </c>
      <c r="AB70" s="703"/>
      <c r="AC70" s="703"/>
      <c r="AD70" s="703"/>
      <c r="AE70" s="703"/>
      <c r="AF70" s="703">
        <v>3</v>
      </c>
      <c r="AG70" s="703"/>
      <c r="AH70" s="703"/>
      <c r="AI70" s="703"/>
      <c r="AJ70" s="703"/>
      <c r="AK70" s="703">
        <v>10</v>
      </c>
      <c r="AL70" s="703"/>
      <c r="AM70" s="703"/>
      <c r="AN70" s="703"/>
      <c r="AO70" s="703"/>
      <c r="AP70" s="703" t="s">
        <v>206</v>
      </c>
      <c r="AQ70" s="703"/>
      <c r="AR70" s="703"/>
      <c r="AS70" s="703"/>
      <c r="AT70" s="703"/>
      <c r="AU70" s="703" t="s">
        <v>206</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2">
      <c r="A71" s="52">
        <v>4</v>
      </c>
      <c r="B71" s="699" t="s">
        <v>106</v>
      </c>
      <c r="C71" s="700"/>
      <c r="D71" s="700"/>
      <c r="E71" s="700"/>
      <c r="F71" s="700"/>
      <c r="G71" s="700"/>
      <c r="H71" s="700"/>
      <c r="I71" s="700"/>
      <c r="J71" s="700"/>
      <c r="K71" s="700"/>
      <c r="L71" s="700"/>
      <c r="M71" s="700"/>
      <c r="N71" s="700"/>
      <c r="O71" s="700"/>
      <c r="P71" s="701"/>
      <c r="Q71" s="702">
        <v>460</v>
      </c>
      <c r="R71" s="703"/>
      <c r="S71" s="703"/>
      <c r="T71" s="703"/>
      <c r="U71" s="703"/>
      <c r="V71" s="703">
        <v>438</v>
      </c>
      <c r="W71" s="703"/>
      <c r="X71" s="703"/>
      <c r="Y71" s="703"/>
      <c r="Z71" s="703"/>
      <c r="AA71" s="703">
        <v>22</v>
      </c>
      <c r="AB71" s="703"/>
      <c r="AC71" s="703"/>
      <c r="AD71" s="703"/>
      <c r="AE71" s="703"/>
      <c r="AF71" s="703">
        <v>22</v>
      </c>
      <c r="AG71" s="703"/>
      <c r="AH71" s="703"/>
      <c r="AI71" s="703"/>
      <c r="AJ71" s="703"/>
      <c r="AK71" s="703" t="s">
        <v>206</v>
      </c>
      <c r="AL71" s="703"/>
      <c r="AM71" s="703"/>
      <c r="AN71" s="703"/>
      <c r="AO71" s="703"/>
      <c r="AP71" s="703">
        <v>3345</v>
      </c>
      <c r="AQ71" s="703"/>
      <c r="AR71" s="703"/>
      <c r="AS71" s="703"/>
      <c r="AT71" s="703"/>
      <c r="AU71" s="703">
        <v>177</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2">
      <c r="A72" s="52">
        <v>5</v>
      </c>
      <c r="B72" s="699" t="s">
        <v>544</v>
      </c>
      <c r="C72" s="700"/>
      <c r="D72" s="700"/>
      <c r="E72" s="700"/>
      <c r="F72" s="700"/>
      <c r="G72" s="700"/>
      <c r="H72" s="700"/>
      <c r="I72" s="700"/>
      <c r="J72" s="700"/>
      <c r="K72" s="700"/>
      <c r="L72" s="700"/>
      <c r="M72" s="700"/>
      <c r="N72" s="700"/>
      <c r="O72" s="700"/>
      <c r="P72" s="701"/>
      <c r="Q72" s="702">
        <v>13</v>
      </c>
      <c r="R72" s="703"/>
      <c r="S72" s="703"/>
      <c r="T72" s="703"/>
      <c r="U72" s="703"/>
      <c r="V72" s="703">
        <v>11</v>
      </c>
      <c r="W72" s="703"/>
      <c r="X72" s="703"/>
      <c r="Y72" s="703"/>
      <c r="Z72" s="703"/>
      <c r="AA72" s="703">
        <v>2</v>
      </c>
      <c r="AB72" s="703"/>
      <c r="AC72" s="703"/>
      <c r="AD72" s="703"/>
      <c r="AE72" s="703"/>
      <c r="AF72" s="703">
        <v>2</v>
      </c>
      <c r="AG72" s="703"/>
      <c r="AH72" s="703"/>
      <c r="AI72" s="703"/>
      <c r="AJ72" s="703"/>
      <c r="AK72" s="703">
        <v>0</v>
      </c>
      <c r="AL72" s="703"/>
      <c r="AM72" s="703"/>
      <c r="AN72" s="703"/>
      <c r="AO72" s="703"/>
      <c r="AP72" s="703" t="s">
        <v>206</v>
      </c>
      <c r="AQ72" s="703"/>
      <c r="AR72" s="703"/>
      <c r="AS72" s="703"/>
      <c r="AT72" s="703"/>
      <c r="AU72" s="703" t="s">
        <v>206</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2">
      <c r="A73" s="52">
        <v>6</v>
      </c>
      <c r="B73" s="699" t="s">
        <v>123</v>
      </c>
      <c r="C73" s="700"/>
      <c r="D73" s="700"/>
      <c r="E73" s="700"/>
      <c r="F73" s="700"/>
      <c r="G73" s="700"/>
      <c r="H73" s="700"/>
      <c r="I73" s="700"/>
      <c r="J73" s="700"/>
      <c r="K73" s="700"/>
      <c r="L73" s="700"/>
      <c r="M73" s="700"/>
      <c r="N73" s="700"/>
      <c r="O73" s="700"/>
      <c r="P73" s="701"/>
      <c r="Q73" s="702">
        <v>52</v>
      </c>
      <c r="R73" s="703"/>
      <c r="S73" s="703"/>
      <c r="T73" s="703"/>
      <c r="U73" s="703"/>
      <c r="V73" s="703">
        <v>51</v>
      </c>
      <c r="W73" s="703"/>
      <c r="X73" s="703"/>
      <c r="Y73" s="703"/>
      <c r="Z73" s="703"/>
      <c r="AA73" s="703">
        <v>1</v>
      </c>
      <c r="AB73" s="703"/>
      <c r="AC73" s="703"/>
      <c r="AD73" s="703"/>
      <c r="AE73" s="703"/>
      <c r="AF73" s="703">
        <v>1</v>
      </c>
      <c r="AG73" s="703"/>
      <c r="AH73" s="703"/>
      <c r="AI73" s="703"/>
      <c r="AJ73" s="703"/>
      <c r="AK73" s="703">
        <v>5</v>
      </c>
      <c r="AL73" s="703"/>
      <c r="AM73" s="703"/>
      <c r="AN73" s="703"/>
      <c r="AO73" s="703"/>
      <c r="AP73" s="703" t="s">
        <v>206</v>
      </c>
      <c r="AQ73" s="703"/>
      <c r="AR73" s="703"/>
      <c r="AS73" s="703"/>
      <c r="AT73" s="703"/>
      <c r="AU73" s="703" t="s">
        <v>206</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2">
      <c r="A74" s="52">
        <v>7</v>
      </c>
      <c r="B74" s="699" t="s">
        <v>545</v>
      </c>
      <c r="C74" s="700"/>
      <c r="D74" s="700"/>
      <c r="E74" s="700"/>
      <c r="F74" s="700"/>
      <c r="G74" s="700"/>
      <c r="H74" s="700"/>
      <c r="I74" s="700"/>
      <c r="J74" s="700"/>
      <c r="K74" s="700"/>
      <c r="L74" s="700"/>
      <c r="M74" s="700"/>
      <c r="N74" s="700"/>
      <c r="O74" s="700"/>
      <c r="P74" s="701"/>
      <c r="Q74" s="702">
        <v>564</v>
      </c>
      <c r="R74" s="703"/>
      <c r="S74" s="703"/>
      <c r="T74" s="703"/>
      <c r="U74" s="703"/>
      <c r="V74" s="703">
        <v>542</v>
      </c>
      <c r="W74" s="703"/>
      <c r="X74" s="703"/>
      <c r="Y74" s="703"/>
      <c r="Z74" s="703"/>
      <c r="AA74" s="703">
        <v>22</v>
      </c>
      <c r="AB74" s="703"/>
      <c r="AC74" s="703"/>
      <c r="AD74" s="703"/>
      <c r="AE74" s="703"/>
      <c r="AF74" s="703">
        <v>22</v>
      </c>
      <c r="AG74" s="703"/>
      <c r="AH74" s="703"/>
      <c r="AI74" s="703"/>
      <c r="AJ74" s="703"/>
      <c r="AK74" s="703">
        <v>4</v>
      </c>
      <c r="AL74" s="703"/>
      <c r="AM74" s="703"/>
      <c r="AN74" s="703"/>
      <c r="AO74" s="703"/>
      <c r="AP74" s="703" t="s">
        <v>206</v>
      </c>
      <c r="AQ74" s="703"/>
      <c r="AR74" s="703"/>
      <c r="AS74" s="703"/>
      <c r="AT74" s="703"/>
      <c r="AU74" s="703" t="s">
        <v>206</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2">
      <c r="A75" s="52">
        <v>8</v>
      </c>
      <c r="B75" s="699" t="s">
        <v>546</v>
      </c>
      <c r="C75" s="700"/>
      <c r="D75" s="700"/>
      <c r="E75" s="700"/>
      <c r="F75" s="700"/>
      <c r="G75" s="700"/>
      <c r="H75" s="700"/>
      <c r="I75" s="700"/>
      <c r="J75" s="700"/>
      <c r="K75" s="700"/>
      <c r="L75" s="700"/>
      <c r="M75" s="700"/>
      <c r="N75" s="700"/>
      <c r="O75" s="700"/>
      <c r="P75" s="701"/>
      <c r="Q75" s="711">
        <v>111159</v>
      </c>
      <c r="R75" s="706"/>
      <c r="S75" s="706"/>
      <c r="T75" s="706"/>
      <c r="U75" s="708"/>
      <c r="V75" s="704">
        <v>110497</v>
      </c>
      <c r="W75" s="706"/>
      <c r="X75" s="706"/>
      <c r="Y75" s="706"/>
      <c r="Z75" s="708"/>
      <c r="AA75" s="704">
        <v>662</v>
      </c>
      <c r="AB75" s="706"/>
      <c r="AC75" s="706"/>
      <c r="AD75" s="706"/>
      <c r="AE75" s="708"/>
      <c r="AF75" s="704">
        <v>662</v>
      </c>
      <c r="AG75" s="706"/>
      <c r="AH75" s="706"/>
      <c r="AI75" s="706"/>
      <c r="AJ75" s="708"/>
      <c r="AK75" s="704">
        <v>704</v>
      </c>
      <c r="AL75" s="706"/>
      <c r="AM75" s="706"/>
      <c r="AN75" s="706"/>
      <c r="AO75" s="708"/>
      <c r="AP75" s="704" t="s">
        <v>206</v>
      </c>
      <c r="AQ75" s="706"/>
      <c r="AR75" s="706"/>
      <c r="AS75" s="706"/>
      <c r="AT75" s="708"/>
      <c r="AU75" s="704" t="s">
        <v>206</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2">
      <c r="A76" s="52">
        <v>9</v>
      </c>
      <c r="B76" s="699" t="s">
        <v>382</v>
      </c>
      <c r="C76" s="700"/>
      <c r="D76" s="700"/>
      <c r="E76" s="700"/>
      <c r="F76" s="700"/>
      <c r="G76" s="700"/>
      <c r="H76" s="700"/>
      <c r="I76" s="700"/>
      <c r="J76" s="700"/>
      <c r="K76" s="700"/>
      <c r="L76" s="700"/>
      <c r="M76" s="700"/>
      <c r="N76" s="700"/>
      <c r="O76" s="700"/>
      <c r="P76" s="701"/>
      <c r="Q76" s="711">
        <v>190</v>
      </c>
      <c r="R76" s="706"/>
      <c r="S76" s="706"/>
      <c r="T76" s="706"/>
      <c r="U76" s="708"/>
      <c r="V76" s="704">
        <v>173</v>
      </c>
      <c r="W76" s="706"/>
      <c r="X76" s="706"/>
      <c r="Y76" s="706"/>
      <c r="Z76" s="708"/>
      <c r="AA76" s="704">
        <v>17</v>
      </c>
      <c r="AB76" s="706"/>
      <c r="AC76" s="706"/>
      <c r="AD76" s="706"/>
      <c r="AE76" s="708"/>
      <c r="AF76" s="704">
        <v>17</v>
      </c>
      <c r="AG76" s="706"/>
      <c r="AH76" s="706"/>
      <c r="AI76" s="706"/>
      <c r="AJ76" s="708"/>
      <c r="AK76" s="704" t="s">
        <v>206</v>
      </c>
      <c r="AL76" s="706"/>
      <c r="AM76" s="706"/>
      <c r="AN76" s="706"/>
      <c r="AO76" s="708"/>
      <c r="AP76" s="704">
        <v>0</v>
      </c>
      <c r="AQ76" s="706"/>
      <c r="AR76" s="706"/>
      <c r="AS76" s="706"/>
      <c r="AT76" s="708"/>
      <c r="AU76" s="704" t="s">
        <v>206</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2">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2">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2">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2">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2">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2">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2">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2">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2">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2">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2">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2">
      <c r="A88" s="53" t="s">
        <v>257</v>
      </c>
      <c r="B88" s="722" t="s">
        <v>188</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c r="AG88" s="726"/>
      <c r="AH88" s="726"/>
      <c r="AI88" s="726"/>
      <c r="AJ88" s="726"/>
      <c r="AK88" s="731"/>
      <c r="AL88" s="731"/>
      <c r="AM88" s="731"/>
      <c r="AN88" s="731"/>
      <c r="AO88" s="731"/>
      <c r="AP88" s="726"/>
      <c r="AQ88" s="726"/>
      <c r="AR88" s="726"/>
      <c r="AS88" s="726"/>
      <c r="AT88" s="726"/>
      <c r="AU88" s="726"/>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257</v>
      </c>
      <c r="BR102" s="722" t="s">
        <v>456</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105</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471</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9" t="s">
        <v>473</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207</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2">
      <c r="A109" s="782" t="s">
        <v>474</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440</v>
      </c>
      <c r="AB109" s="783"/>
      <c r="AC109" s="783"/>
      <c r="AD109" s="783"/>
      <c r="AE109" s="784"/>
      <c r="AF109" s="785" t="s">
        <v>475</v>
      </c>
      <c r="AG109" s="783"/>
      <c r="AH109" s="783"/>
      <c r="AI109" s="783"/>
      <c r="AJ109" s="784"/>
      <c r="AK109" s="785" t="s">
        <v>394</v>
      </c>
      <c r="AL109" s="783"/>
      <c r="AM109" s="783"/>
      <c r="AN109" s="783"/>
      <c r="AO109" s="784"/>
      <c r="AP109" s="785" t="s">
        <v>476</v>
      </c>
      <c r="AQ109" s="783"/>
      <c r="AR109" s="783"/>
      <c r="AS109" s="783"/>
      <c r="AT109" s="786"/>
      <c r="AU109" s="782" t="s">
        <v>474</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440</v>
      </c>
      <c r="BR109" s="783"/>
      <c r="BS109" s="783"/>
      <c r="BT109" s="783"/>
      <c r="BU109" s="784"/>
      <c r="BV109" s="785" t="s">
        <v>475</v>
      </c>
      <c r="BW109" s="783"/>
      <c r="BX109" s="783"/>
      <c r="BY109" s="783"/>
      <c r="BZ109" s="784"/>
      <c r="CA109" s="785" t="s">
        <v>394</v>
      </c>
      <c r="CB109" s="783"/>
      <c r="CC109" s="783"/>
      <c r="CD109" s="783"/>
      <c r="CE109" s="784"/>
      <c r="CF109" s="787" t="s">
        <v>476</v>
      </c>
      <c r="CG109" s="787"/>
      <c r="CH109" s="787"/>
      <c r="CI109" s="787"/>
      <c r="CJ109" s="787"/>
      <c r="CK109" s="785" t="s">
        <v>92</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440</v>
      </c>
      <c r="DH109" s="783"/>
      <c r="DI109" s="783"/>
      <c r="DJ109" s="783"/>
      <c r="DK109" s="784"/>
      <c r="DL109" s="785" t="s">
        <v>475</v>
      </c>
      <c r="DM109" s="783"/>
      <c r="DN109" s="783"/>
      <c r="DO109" s="783"/>
      <c r="DP109" s="784"/>
      <c r="DQ109" s="785" t="s">
        <v>394</v>
      </c>
      <c r="DR109" s="783"/>
      <c r="DS109" s="783"/>
      <c r="DT109" s="783"/>
      <c r="DU109" s="784"/>
      <c r="DV109" s="785" t="s">
        <v>476</v>
      </c>
      <c r="DW109" s="783"/>
      <c r="DX109" s="783"/>
      <c r="DY109" s="783"/>
      <c r="DZ109" s="786"/>
    </row>
    <row r="110" spans="1:131" s="48" customFormat="1" ht="26.25" customHeight="1" x14ac:dyDescent="0.2">
      <c r="A110" s="788" t="s">
        <v>333</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1519413</v>
      </c>
      <c r="AB110" s="792"/>
      <c r="AC110" s="792"/>
      <c r="AD110" s="792"/>
      <c r="AE110" s="793"/>
      <c r="AF110" s="794">
        <v>1519771</v>
      </c>
      <c r="AG110" s="792"/>
      <c r="AH110" s="792"/>
      <c r="AI110" s="792"/>
      <c r="AJ110" s="793"/>
      <c r="AK110" s="794">
        <v>1496581</v>
      </c>
      <c r="AL110" s="792"/>
      <c r="AM110" s="792"/>
      <c r="AN110" s="792"/>
      <c r="AO110" s="793"/>
      <c r="AP110" s="795">
        <v>23.9</v>
      </c>
      <c r="AQ110" s="796"/>
      <c r="AR110" s="796"/>
      <c r="AS110" s="796"/>
      <c r="AT110" s="797"/>
      <c r="AU110" s="1000" t="s">
        <v>127</v>
      </c>
      <c r="AV110" s="1001"/>
      <c r="AW110" s="1001"/>
      <c r="AX110" s="1001"/>
      <c r="AY110" s="1001"/>
      <c r="AZ110" s="798" t="s">
        <v>477</v>
      </c>
      <c r="BA110" s="789"/>
      <c r="BB110" s="789"/>
      <c r="BC110" s="789"/>
      <c r="BD110" s="789"/>
      <c r="BE110" s="789"/>
      <c r="BF110" s="789"/>
      <c r="BG110" s="789"/>
      <c r="BH110" s="789"/>
      <c r="BI110" s="789"/>
      <c r="BJ110" s="789"/>
      <c r="BK110" s="789"/>
      <c r="BL110" s="789"/>
      <c r="BM110" s="789"/>
      <c r="BN110" s="789"/>
      <c r="BO110" s="789"/>
      <c r="BP110" s="790"/>
      <c r="BQ110" s="799">
        <v>13107975</v>
      </c>
      <c r="BR110" s="800"/>
      <c r="BS110" s="800"/>
      <c r="BT110" s="800"/>
      <c r="BU110" s="800"/>
      <c r="BV110" s="800">
        <v>12587861</v>
      </c>
      <c r="BW110" s="800"/>
      <c r="BX110" s="800"/>
      <c r="BY110" s="800"/>
      <c r="BZ110" s="800"/>
      <c r="CA110" s="800">
        <v>11954515</v>
      </c>
      <c r="CB110" s="800"/>
      <c r="CC110" s="800"/>
      <c r="CD110" s="800"/>
      <c r="CE110" s="800"/>
      <c r="CF110" s="801">
        <v>190.7</v>
      </c>
      <c r="CG110" s="802"/>
      <c r="CH110" s="802"/>
      <c r="CI110" s="802"/>
      <c r="CJ110" s="802"/>
      <c r="CK110" s="1006" t="s">
        <v>390</v>
      </c>
      <c r="CL110" s="1007"/>
      <c r="CM110" s="798" t="s">
        <v>64</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206</v>
      </c>
      <c r="DH110" s="800"/>
      <c r="DI110" s="800"/>
      <c r="DJ110" s="800"/>
      <c r="DK110" s="800"/>
      <c r="DL110" s="800" t="s">
        <v>206</v>
      </c>
      <c r="DM110" s="800"/>
      <c r="DN110" s="800"/>
      <c r="DO110" s="800"/>
      <c r="DP110" s="800"/>
      <c r="DQ110" s="800" t="s">
        <v>206</v>
      </c>
      <c r="DR110" s="800"/>
      <c r="DS110" s="800"/>
      <c r="DT110" s="800"/>
      <c r="DU110" s="800"/>
      <c r="DV110" s="803" t="s">
        <v>206</v>
      </c>
      <c r="DW110" s="803"/>
      <c r="DX110" s="803"/>
      <c r="DY110" s="803"/>
      <c r="DZ110" s="804"/>
    </row>
    <row r="111" spans="1:131" s="48" customFormat="1" ht="26.25" customHeight="1" x14ac:dyDescent="0.2">
      <c r="A111" s="805" t="s">
        <v>459</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206</v>
      </c>
      <c r="AB111" s="808"/>
      <c r="AC111" s="808"/>
      <c r="AD111" s="808"/>
      <c r="AE111" s="809"/>
      <c r="AF111" s="810" t="s">
        <v>206</v>
      </c>
      <c r="AG111" s="808"/>
      <c r="AH111" s="808"/>
      <c r="AI111" s="808"/>
      <c r="AJ111" s="809"/>
      <c r="AK111" s="810" t="s">
        <v>206</v>
      </c>
      <c r="AL111" s="808"/>
      <c r="AM111" s="808"/>
      <c r="AN111" s="808"/>
      <c r="AO111" s="809"/>
      <c r="AP111" s="811" t="s">
        <v>206</v>
      </c>
      <c r="AQ111" s="812"/>
      <c r="AR111" s="812"/>
      <c r="AS111" s="812"/>
      <c r="AT111" s="813"/>
      <c r="AU111" s="1002"/>
      <c r="AV111" s="1003"/>
      <c r="AW111" s="1003"/>
      <c r="AX111" s="1003"/>
      <c r="AY111" s="1003"/>
      <c r="AZ111" s="814" t="s">
        <v>478</v>
      </c>
      <c r="BA111" s="815"/>
      <c r="BB111" s="815"/>
      <c r="BC111" s="815"/>
      <c r="BD111" s="815"/>
      <c r="BE111" s="815"/>
      <c r="BF111" s="815"/>
      <c r="BG111" s="815"/>
      <c r="BH111" s="815"/>
      <c r="BI111" s="815"/>
      <c r="BJ111" s="815"/>
      <c r="BK111" s="815"/>
      <c r="BL111" s="815"/>
      <c r="BM111" s="815"/>
      <c r="BN111" s="815"/>
      <c r="BO111" s="815"/>
      <c r="BP111" s="816"/>
      <c r="BQ111" s="817" t="s">
        <v>206</v>
      </c>
      <c r="BR111" s="818"/>
      <c r="BS111" s="818"/>
      <c r="BT111" s="818"/>
      <c r="BU111" s="818"/>
      <c r="BV111" s="818" t="s">
        <v>206</v>
      </c>
      <c r="BW111" s="818"/>
      <c r="BX111" s="818"/>
      <c r="BY111" s="818"/>
      <c r="BZ111" s="818"/>
      <c r="CA111" s="818" t="s">
        <v>206</v>
      </c>
      <c r="CB111" s="818"/>
      <c r="CC111" s="818"/>
      <c r="CD111" s="818"/>
      <c r="CE111" s="818"/>
      <c r="CF111" s="819" t="s">
        <v>206</v>
      </c>
      <c r="CG111" s="820"/>
      <c r="CH111" s="820"/>
      <c r="CI111" s="820"/>
      <c r="CJ111" s="820"/>
      <c r="CK111" s="1008"/>
      <c r="CL111" s="1009"/>
      <c r="CM111" s="814" t="s">
        <v>143</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206</v>
      </c>
      <c r="DH111" s="818"/>
      <c r="DI111" s="818"/>
      <c r="DJ111" s="818"/>
      <c r="DK111" s="818"/>
      <c r="DL111" s="818" t="s">
        <v>206</v>
      </c>
      <c r="DM111" s="818"/>
      <c r="DN111" s="818"/>
      <c r="DO111" s="818"/>
      <c r="DP111" s="818"/>
      <c r="DQ111" s="818" t="s">
        <v>206</v>
      </c>
      <c r="DR111" s="818"/>
      <c r="DS111" s="818"/>
      <c r="DT111" s="818"/>
      <c r="DU111" s="818"/>
      <c r="DV111" s="821" t="s">
        <v>206</v>
      </c>
      <c r="DW111" s="821"/>
      <c r="DX111" s="821"/>
      <c r="DY111" s="821"/>
      <c r="DZ111" s="822"/>
    </row>
    <row r="112" spans="1:131" s="48" customFormat="1" ht="26.25" customHeight="1" x14ac:dyDescent="0.2">
      <c r="A112" s="969" t="s">
        <v>155</v>
      </c>
      <c r="B112" s="970"/>
      <c r="C112" s="815" t="s">
        <v>480</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206</v>
      </c>
      <c r="AB112" s="808"/>
      <c r="AC112" s="808"/>
      <c r="AD112" s="808"/>
      <c r="AE112" s="809"/>
      <c r="AF112" s="810" t="s">
        <v>206</v>
      </c>
      <c r="AG112" s="808"/>
      <c r="AH112" s="808"/>
      <c r="AI112" s="808"/>
      <c r="AJ112" s="809"/>
      <c r="AK112" s="810" t="s">
        <v>206</v>
      </c>
      <c r="AL112" s="808"/>
      <c r="AM112" s="808"/>
      <c r="AN112" s="808"/>
      <c r="AO112" s="809"/>
      <c r="AP112" s="811" t="s">
        <v>206</v>
      </c>
      <c r="AQ112" s="812"/>
      <c r="AR112" s="812"/>
      <c r="AS112" s="812"/>
      <c r="AT112" s="813"/>
      <c r="AU112" s="1002"/>
      <c r="AV112" s="1003"/>
      <c r="AW112" s="1003"/>
      <c r="AX112" s="1003"/>
      <c r="AY112" s="1003"/>
      <c r="AZ112" s="814" t="s">
        <v>276</v>
      </c>
      <c r="BA112" s="815"/>
      <c r="BB112" s="815"/>
      <c r="BC112" s="815"/>
      <c r="BD112" s="815"/>
      <c r="BE112" s="815"/>
      <c r="BF112" s="815"/>
      <c r="BG112" s="815"/>
      <c r="BH112" s="815"/>
      <c r="BI112" s="815"/>
      <c r="BJ112" s="815"/>
      <c r="BK112" s="815"/>
      <c r="BL112" s="815"/>
      <c r="BM112" s="815"/>
      <c r="BN112" s="815"/>
      <c r="BO112" s="815"/>
      <c r="BP112" s="816"/>
      <c r="BQ112" s="817">
        <v>4230858</v>
      </c>
      <c r="BR112" s="818"/>
      <c r="BS112" s="818"/>
      <c r="BT112" s="818"/>
      <c r="BU112" s="818"/>
      <c r="BV112" s="818">
        <v>3925340</v>
      </c>
      <c r="BW112" s="818"/>
      <c r="BX112" s="818"/>
      <c r="BY112" s="818"/>
      <c r="BZ112" s="818"/>
      <c r="CA112" s="818">
        <v>3687059</v>
      </c>
      <c r="CB112" s="818"/>
      <c r="CC112" s="818"/>
      <c r="CD112" s="818"/>
      <c r="CE112" s="818"/>
      <c r="CF112" s="819">
        <v>58.8</v>
      </c>
      <c r="CG112" s="820"/>
      <c r="CH112" s="820"/>
      <c r="CI112" s="820"/>
      <c r="CJ112" s="820"/>
      <c r="CK112" s="1008"/>
      <c r="CL112" s="1009"/>
      <c r="CM112" s="814" t="s">
        <v>399</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206</v>
      </c>
      <c r="DH112" s="818"/>
      <c r="DI112" s="818"/>
      <c r="DJ112" s="818"/>
      <c r="DK112" s="818"/>
      <c r="DL112" s="818" t="s">
        <v>206</v>
      </c>
      <c r="DM112" s="818"/>
      <c r="DN112" s="818"/>
      <c r="DO112" s="818"/>
      <c r="DP112" s="818"/>
      <c r="DQ112" s="818" t="s">
        <v>206</v>
      </c>
      <c r="DR112" s="818"/>
      <c r="DS112" s="818"/>
      <c r="DT112" s="818"/>
      <c r="DU112" s="818"/>
      <c r="DV112" s="821" t="s">
        <v>206</v>
      </c>
      <c r="DW112" s="821"/>
      <c r="DX112" s="821"/>
      <c r="DY112" s="821"/>
      <c r="DZ112" s="822"/>
    </row>
    <row r="113" spans="1:130" s="48" customFormat="1" ht="26.25" customHeight="1" x14ac:dyDescent="0.2">
      <c r="A113" s="971"/>
      <c r="B113" s="972"/>
      <c r="C113" s="815" t="s">
        <v>482</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409359</v>
      </c>
      <c r="AB113" s="808"/>
      <c r="AC113" s="808"/>
      <c r="AD113" s="808"/>
      <c r="AE113" s="809"/>
      <c r="AF113" s="810">
        <v>447136</v>
      </c>
      <c r="AG113" s="808"/>
      <c r="AH113" s="808"/>
      <c r="AI113" s="808"/>
      <c r="AJ113" s="809"/>
      <c r="AK113" s="810">
        <v>392660</v>
      </c>
      <c r="AL113" s="808"/>
      <c r="AM113" s="808"/>
      <c r="AN113" s="808"/>
      <c r="AO113" s="809"/>
      <c r="AP113" s="811">
        <v>6.3</v>
      </c>
      <c r="AQ113" s="812"/>
      <c r="AR113" s="812"/>
      <c r="AS113" s="812"/>
      <c r="AT113" s="813"/>
      <c r="AU113" s="1002"/>
      <c r="AV113" s="1003"/>
      <c r="AW113" s="1003"/>
      <c r="AX113" s="1003"/>
      <c r="AY113" s="1003"/>
      <c r="AZ113" s="814" t="s">
        <v>210</v>
      </c>
      <c r="BA113" s="815"/>
      <c r="BB113" s="815"/>
      <c r="BC113" s="815"/>
      <c r="BD113" s="815"/>
      <c r="BE113" s="815"/>
      <c r="BF113" s="815"/>
      <c r="BG113" s="815"/>
      <c r="BH113" s="815"/>
      <c r="BI113" s="815"/>
      <c r="BJ113" s="815"/>
      <c r="BK113" s="815"/>
      <c r="BL113" s="815"/>
      <c r="BM113" s="815"/>
      <c r="BN113" s="815"/>
      <c r="BO113" s="815"/>
      <c r="BP113" s="816"/>
      <c r="BQ113" s="817">
        <v>1473273</v>
      </c>
      <c r="BR113" s="818"/>
      <c r="BS113" s="818"/>
      <c r="BT113" s="818"/>
      <c r="BU113" s="818"/>
      <c r="BV113" s="818">
        <v>1334752</v>
      </c>
      <c r="BW113" s="818"/>
      <c r="BX113" s="818"/>
      <c r="BY113" s="818"/>
      <c r="BZ113" s="818"/>
      <c r="CA113" s="818">
        <v>1650679</v>
      </c>
      <c r="CB113" s="818"/>
      <c r="CC113" s="818"/>
      <c r="CD113" s="818"/>
      <c r="CE113" s="818"/>
      <c r="CF113" s="819">
        <v>26.3</v>
      </c>
      <c r="CG113" s="820"/>
      <c r="CH113" s="820"/>
      <c r="CI113" s="820"/>
      <c r="CJ113" s="820"/>
      <c r="CK113" s="1008"/>
      <c r="CL113" s="1009"/>
      <c r="CM113" s="814" t="s">
        <v>410</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206</v>
      </c>
      <c r="DH113" s="808"/>
      <c r="DI113" s="808"/>
      <c r="DJ113" s="808"/>
      <c r="DK113" s="809"/>
      <c r="DL113" s="810" t="s">
        <v>206</v>
      </c>
      <c r="DM113" s="808"/>
      <c r="DN113" s="808"/>
      <c r="DO113" s="808"/>
      <c r="DP113" s="809"/>
      <c r="DQ113" s="810" t="s">
        <v>206</v>
      </c>
      <c r="DR113" s="808"/>
      <c r="DS113" s="808"/>
      <c r="DT113" s="808"/>
      <c r="DU113" s="809"/>
      <c r="DV113" s="811" t="s">
        <v>206</v>
      </c>
      <c r="DW113" s="812"/>
      <c r="DX113" s="812"/>
      <c r="DY113" s="812"/>
      <c r="DZ113" s="813"/>
    </row>
    <row r="114" spans="1:130" s="48" customFormat="1" ht="26.25" customHeight="1" x14ac:dyDescent="0.2">
      <c r="A114" s="971"/>
      <c r="B114" s="972"/>
      <c r="C114" s="815" t="s">
        <v>483</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137997</v>
      </c>
      <c r="AB114" s="808"/>
      <c r="AC114" s="808"/>
      <c r="AD114" s="808"/>
      <c r="AE114" s="809"/>
      <c r="AF114" s="810">
        <v>90370</v>
      </c>
      <c r="AG114" s="808"/>
      <c r="AH114" s="808"/>
      <c r="AI114" s="808"/>
      <c r="AJ114" s="809"/>
      <c r="AK114" s="810">
        <v>222464</v>
      </c>
      <c r="AL114" s="808"/>
      <c r="AM114" s="808"/>
      <c r="AN114" s="808"/>
      <c r="AO114" s="809"/>
      <c r="AP114" s="811">
        <v>3.5</v>
      </c>
      <c r="AQ114" s="812"/>
      <c r="AR114" s="812"/>
      <c r="AS114" s="812"/>
      <c r="AT114" s="813"/>
      <c r="AU114" s="1002"/>
      <c r="AV114" s="1003"/>
      <c r="AW114" s="1003"/>
      <c r="AX114" s="1003"/>
      <c r="AY114" s="1003"/>
      <c r="AZ114" s="814" t="s">
        <v>484</v>
      </c>
      <c r="BA114" s="815"/>
      <c r="BB114" s="815"/>
      <c r="BC114" s="815"/>
      <c r="BD114" s="815"/>
      <c r="BE114" s="815"/>
      <c r="BF114" s="815"/>
      <c r="BG114" s="815"/>
      <c r="BH114" s="815"/>
      <c r="BI114" s="815"/>
      <c r="BJ114" s="815"/>
      <c r="BK114" s="815"/>
      <c r="BL114" s="815"/>
      <c r="BM114" s="815"/>
      <c r="BN114" s="815"/>
      <c r="BO114" s="815"/>
      <c r="BP114" s="816"/>
      <c r="BQ114" s="817">
        <v>2343235</v>
      </c>
      <c r="BR114" s="818"/>
      <c r="BS114" s="818"/>
      <c r="BT114" s="818"/>
      <c r="BU114" s="818"/>
      <c r="BV114" s="818">
        <v>2314212</v>
      </c>
      <c r="BW114" s="818"/>
      <c r="BX114" s="818"/>
      <c r="BY114" s="818"/>
      <c r="BZ114" s="818"/>
      <c r="CA114" s="818">
        <v>2275335</v>
      </c>
      <c r="CB114" s="818"/>
      <c r="CC114" s="818"/>
      <c r="CD114" s="818"/>
      <c r="CE114" s="818"/>
      <c r="CF114" s="819">
        <v>36.299999999999997</v>
      </c>
      <c r="CG114" s="820"/>
      <c r="CH114" s="820"/>
      <c r="CI114" s="820"/>
      <c r="CJ114" s="820"/>
      <c r="CK114" s="1008"/>
      <c r="CL114" s="1009"/>
      <c r="CM114" s="814" t="s">
        <v>485</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206</v>
      </c>
      <c r="DH114" s="808"/>
      <c r="DI114" s="808"/>
      <c r="DJ114" s="808"/>
      <c r="DK114" s="809"/>
      <c r="DL114" s="810" t="s">
        <v>206</v>
      </c>
      <c r="DM114" s="808"/>
      <c r="DN114" s="808"/>
      <c r="DO114" s="808"/>
      <c r="DP114" s="809"/>
      <c r="DQ114" s="810" t="s">
        <v>206</v>
      </c>
      <c r="DR114" s="808"/>
      <c r="DS114" s="808"/>
      <c r="DT114" s="808"/>
      <c r="DU114" s="809"/>
      <c r="DV114" s="811" t="s">
        <v>206</v>
      </c>
      <c r="DW114" s="812"/>
      <c r="DX114" s="812"/>
      <c r="DY114" s="812"/>
      <c r="DZ114" s="813"/>
    </row>
    <row r="115" spans="1:130" s="48" customFormat="1" ht="26.25" customHeight="1" x14ac:dyDescent="0.2">
      <c r="A115" s="971"/>
      <c r="B115" s="972"/>
      <c r="C115" s="815" t="s">
        <v>376</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t="s">
        <v>206</v>
      </c>
      <c r="AB115" s="808"/>
      <c r="AC115" s="808"/>
      <c r="AD115" s="808"/>
      <c r="AE115" s="809"/>
      <c r="AF115" s="810" t="s">
        <v>206</v>
      </c>
      <c r="AG115" s="808"/>
      <c r="AH115" s="808"/>
      <c r="AI115" s="808"/>
      <c r="AJ115" s="809"/>
      <c r="AK115" s="810" t="s">
        <v>206</v>
      </c>
      <c r="AL115" s="808"/>
      <c r="AM115" s="808"/>
      <c r="AN115" s="808"/>
      <c r="AO115" s="809"/>
      <c r="AP115" s="811" t="s">
        <v>206</v>
      </c>
      <c r="AQ115" s="812"/>
      <c r="AR115" s="812"/>
      <c r="AS115" s="812"/>
      <c r="AT115" s="813"/>
      <c r="AU115" s="1002"/>
      <c r="AV115" s="1003"/>
      <c r="AW115" s="1003"/>
      <c r="AX115" s="1003"/>
      <c r="AY115" s="1003"/>
      <c r="AZ115" s="814" t="s">
        <v>351</v>
      </c>
      <c r="BA115" s="815"/>
      <c r="BB115" s="815"/>
      <c r="BC115" s="815"/>
      <c r="BD115" s="815"/>
      <c r="BE115" s="815"/>
      <c r="BF115" s="815"/>
      <c r="BG115" s="815"/>
      <c r="BH115" s="815"/>
      <c r="BI115" s="815"/>
      <c r="BJ115" s="815"/>
      <c r="BK115" s="815"/>
      <c r="BL115" s="815"/>
      <c r="BM115" s="815"/>
      <c r="BN115" s="815"/>
      <c r="BO115" s="815"/>
      <c r="BP115" s="816"/>
      <c r="BQ115" s="817" t="s">
        <v>206</v>
      </c>
      <c r="BR115" s="818"/>
      <c r="BS115" s="818"/>
      <c r="BT115" s="818"/>
      <c r="BU115" s="818"/>
      <c r="BV115" s="818" t="s">
        <v>206</v>
      </c>
      <c r="BW115" s="818"/>
      <c r="BX115" s="818"/>
      <c r="BY115" s="818"/>
      <c r="BZ115" s="818"/>
      <c r="CA115" s="818" t="s">
        <v>206</v>
      </c>
      <c r="CB115" s="818"/>
      <c r="CC115" s="818"/>
      <c r="CD115" s="818"/>
      <c r="CE115" s="818"/>
      <c r="CF115" s="819" t="s">
        <v>206</v>
      </c>
      <c r="CG115" s="820"/>
      <c r="CH115" s="820"/>
      <c r="CI115" s="820"/>
      <c r="CJ115" s="820"/>
      <c r="CK115" s="1008"/>
      <c r="CL115" s="1009"/>
      <c r="CM115" s="814" t="s">
        <v>31</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206</v>
      </c>
      <c r="DH115" s="808"/>
      <c r="DI115" s="808"/>
      <c r="DJ115" s="808"/>
      <c r="DK115" s="809"/>
      <c r="DL115" s="810" t="s">
        <v>206</v>
      </c>
      <c r="DM115" s="808"/>
      <c r="DN115" s="808"/>
      <c r="DO115" s="808"/>
      <c r="DP115" s="809"/>
      <c r="DQ115" s="810" t="s">
        <v>206</v>
      </c>
      <c r="DR115" s="808"/>
      <c r="DS115" s="808"/>
      <c r="DT115" s="808"/>
      <c r="DU115" s="809"/>
      <c r="DV115" s="811" t="s">
        <v>206</v>
      </c>
      <c r="DW115" s="812"/>
      <c r="DX115" s="812"/>
      <c r="DY115" s="812"/>
      <c r="DZ115" s="813"/>
    </row>
    <row r="116" spans="1:130" s="48" customFormat="1" ht="26.25" customHeight="1" x14ac:dyDescent="0.2">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206</v>
      </c>
      <c r="AB116" s="808"/>
      <c r="AC116" s="808"/>
      <c r="AD116" s="808"/>
      <c r="AE116" s="809"/>
      <c r="AF116" s="810" t="s">
        <v>206</v>
      </c>
      <c r="AG116" s="808"/>
      <c r="AH116" s="808"/>
      <c r="AI116" s="808"/>
      <c r="AJ116" s="809"/>
      <c r="AK116" s="810" t="s">
        <v>206</v>
      </c>
      <c r="AL116" s="808"/>
      <c r="AM116" s="808"/>
      <c r="AN116" s="808"/>
      <c r="AO116" s="809"/>
      <c r="AP116" s="811" t="s">
        <v>206</v>
      </c>
      <c r="AQ116" s="812"/>
      <c r="AR116" s="812"/>
      <c r="AS116" s="812"/>
      <c r="AT116" s="813"/>
      <c r="AU116" s="1002"/>
      <c r="AV116" s="1003"/>
      <c r="AW116" s="1003"/>
      <c r="AX116" s="1003"/>
      <c r="AY116" s="1003"/>
      <c r="AZ116" s="825" t="s">
        <v>227</v>
      </c>
      <c r="BA116" s="826"/>
      <c r="BB116" s="826"/>
      <c r="BC116" s="826"/>
      <c r="BD116" s="826"/>
      <c r="BE116" s="826"/>
      <c r="BF116" s="826"/>
      <c r="BG116" s="826"/>
      <c r="BH116" s="826"/>
      <c r="BI116" s="826"/>
      <c r="BJ116" s="826"/>
      <c r="BK116" s="826"/>
      <c r="BL116" s="826"/>
      <c r="BM116" s="826"/>
      <c r="BN116" s="826"/>
      <c r="BO116" s="826"/>
      <c r="BP116" s="827"/>
      <c r="BQ116" s="817" t="s">
        <v>206</v>
      </c>
      <c r="BR116" s="818"/>
      <c r="BS116" s="818"/>
      <c r="BT116" s="818"/>
      <c r="BU116" s="818"/>
      <c r="BV116" s="818" t="s">
        <v>206</v>
      </c>
      <c r="BW116" s="818"/>
      <c r="BX116" s="818"/>
      <c r="BY116" s="818"/>
      <c r="BZ116" s="818"/>
      <c r="CA116" s="818" t="s">
        <v>206</v>
      </c>
      <c r="CB116" s="818"/>
      <c r="CC116" s="818"/>
      <c r="CD116" s="818"/>
      <c r="CE116" s="818"/>
      <c r="CF116" s="819" t="s">
        <v>206</v>
      </c>
      <c r="CG116" s="820"/>
      <c r="CH116" s="820"/>
      <c r="CI116" s="820"/>
      <c r="CJ116" s="820"/>
      <c r="CK116" s="1008"/>
      <c r="CL116" s="1009"/>
      <c r="CM116" s="814" t="s">
        <v>11</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206</v>
      </c>
      <c r="DH116" s="808"/>
      <c r="DI116" s="808"/>
      <c r="DJ116" s="808"/>
      <c r="DK116" s="809"/>
      <c r="DL116" s="810" t="s">
        <v>206</v>
      </c>
      <c r="DM116" s="808"/>
      <c r="DN116" s="808"/>
      <c r="DO116" s="808"/>
      <c r="DP116" s="809"/>
      <c r="DQ116" s="810" t="s">
        <v>206</v>
      </c>
      <c r="DR116" s="808"/>
      <c r="DS116" s="808"/>
      <c r="DT116" s="808"/>
      <c r="DU116" s="809"/>
      <c r="DV116" s="811" t="s">
        <v>206</v>
      </c>
      <c r="DW116" s="812"/>
      <c r="DX116" s="812"/>
      <c r="DY116" s="812"/>
      <c r="DZ116" s="813"/>
    </row>
    <row r="117" spans="1:130" s="48" customFormat="1" ht="26.25" customHeight="1" x14ac:dyDescent="0.2">
      <c r="A117" s="782" t="s">
        <v>281</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328</v>
      </c>
      <c r="Z117" s="784"/>
      <c r="AA117" s="829">
        <v>2066769</v>
      </c>
      <c r="AB117" s="830"/>
      <c r="AC117" s="830"/>
      <c r="AD117" s="830"/>
      <c r="AE117" s="831"/>
      <c r="AF117" s="832">
        <v>2057277</v>
      </c>
      <c r="AG117" s="830"/>
      <c r="AH117" s="830"/>
      <c r="AI117" s="830"/>
      <c r="AJ117" s="831"/>
      <c r="AK117" s="832">
        <v>2111705</v>
      </c>
      <c r="AL117" s="830"/>
      <c r="AM117" s="830"/>
      <c r="AN117" s="830"/>
      <c r="AO117" s="831"/>
      <c r="AP117" s="833"/>
      <c r="AQ117" s="834"/>
      <c r="AR117" s="834"/>
      <c r="AS117" s="834"/>
      <c r="AT117" s="835"/>
      <c r="AU117" s="1002"/>
      <c r="AV117" s="1003"/>
      <c r="AW117" s="1003"/>
      <c r="AX117" s="1003"/>
      <c r="AY117" s="1003"/>
      <c r="AZ117" s="836" t="s">
        <v>486</v>
      </c>
      <c r="BA117" s="837"/>
      <c r="BB117" s="837"/>
      <c r="BC117" s="837"/>
      <c r="BD117" s="837"/>
      <c r="BE117" s="837"/>
      <c r="BF117" s="837"/>
      <c r="BG117" s="837"/>
      <c r="BH117" s="837"/>
      <c r="BI117" s="837"/>
      <c r="BJ117" s="837"/>
      <c r="BK117" s="837"/>
      <c r="BL117" s="837"/>
      <c r="BM117" s="837"/>
      <c r="BN117" s="837"/>
      <c r="BO117" s="837"/>
      <c r="BP117" s="838"/>
      <c r="BQ117" s="817" t="s">
        <v>206</v>
      </c>
      <c r="BR117" s="818"/>
      <c r="BS117" s="818"/>
      <c r="BT117" s="818"/>
      <c r="BU117" s="818"/>
      <c r="BV117" s="818" t="s">
        <v>206</v>
      </c>
      <c r="BW117" s="818"/>
      <c r="BX117" s="818"/>
      <c r="BY117" s="818"/>
      <c r="BZ117" s="818"/>
      <c r="CA117" s="818" t="s">
        <v>206</v>
      </c>
      <c r="CB117" s="818"/>
      <c r="CC117" s="818"/>
      <c r="CD117" s="818"/>
      <c r="CE117" s="818"/>
      <c r="CF117" s="819" t="s">
        <v>206</v>
      </c>
      <c r="CG117" s="820"/>
      <c r="CH117" s="820"/>
      <c r="CI117" s="820"/>
      <c r="CJ117" s="820"/>
      <c r="CK117" s="1008"/>
      <c r="CL117" s="1009"/>
      <c r="CM117" s="814" t="s">
        <v>344</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206</v>
      </c>
      <c r="DH117" s="808"/>
      <c r="DI117" s="808"/>
      <c r="DJ117" s="808"/>
      <c r="DK117" s="809"/>
      <c r="DL117" s="810" t="s">
        <v>206</v>
      </c>
      <c r="DM117" s="808"/>
      <c r="DN117" s="808"/>
      <c r="DO117" s="808"/>
      <c r="DP117" s="809"/>
      <c r="DQ117" s="810" t="s">
        <v>206</v>
      </c>
      <c r="DR117" s="808"/>
      <c r="DS117" s="808"/>
      <c r="DT117" s="808"/>
      <c r="DU117" s="809"/>
      <c r="DV117" s="811" t="s">
        <v>206</v>
      </c>
      <c r="DW117" s="812"/>
      <c r="DX117" s="812"/>
      <c r="DY117" s="812"/>
      <c r="DZ117" s="813"/>
    </row>
    <row r="118" spans="1:130" s="48" customFormat="1" ht="26.25" customHeight="1" x14ac:dyDescent="0.2">
      <c r="A118" s="782" t="s">
        <v>92</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440</v>
      </c>
      <c r="AB118" s="783"/>
      <c r="AC118" s="783"/>
      <c r="AD118" s="783"/>
      <c r="AE118" s="784"/>
      <c r="AF118" s="785" t="s">
        <v>475</v>
      </c>
      <c r="AG118" s="783"/>
      <c r="AH118" s="783"/>
      <c r="AI118" s="783"/>
      <c r="AJ118" s="784"/>
      <c r="AK118" s="785" t="s">
        <v>394</v>
      </c>
      <c r="AL118" s="783"/>
      <c r="AM118" s="783"/>
      <c r="AN118" s="783"/>
      <c r="AO118" s="784"/>
      <c r="AP118" s="785" t="s">
        <v>476</v>
      </c>
      <c r="AQ118" s="783"/>
      <c r="AR118" s="783"/>
      <c r="AS118" s="783"/>
      <c r="AT118" s="786"/>
      <c r="AU118" s="1002"/>
      <c r="AV118" s="1003"/>
      <c r="AW118" s="1003"/>
      <c r="AX118" s="1003"/>
      <c r="AY118" s="1003"/>
      <c r="AZ118" s="839" t="s">
        <v>487</v>
      </c>
      <c r="BA118" s="823"/>
      <c r="BB118" s="823"/>
      <c r="BC118" s="823"/>
      <c r="BD118" s="823"/>
      <c r="BE118" s="823"/>
      <c r="BF118" s="823"/>
      <c r="BG118" s="823"/>
      <c r="BH118" s="823"/>
      <c r="BI118" s="823"/>
      <c r="BJ118" s="823"/>
      <c r="BK118" s="823"/>
      <c r="BL118" s="823"/>
      <c r="BM118" s="823"/>
      <c r="BN118" s="823"/>
      <c r="BO118" s="823"/>
      <c r="BP118" s="824"/>
      <c r="BQ118" s="840" t="s">
        <v>206</v>
      </c>
      <c r="BR118" s="841"/>
      <c r="BS118" s="841"/>
      <c r="BT118" s="841"/>
      <c r="BU118" s="841"/>
      <c r="BV118" s="841" t="s">
        <v>206</v>
      </c>
      <c r="BW118" s="841"/>
      <c r="BX118" s="841"/>
      <c r="BY118" s="841"/>
      <c r="BZ118" s="841"/>
      <c r="CA118" s="841" t="s">
        <v>206</v>
      </c>
      <c r="CB118" s="841"/>
      <c r="CC118" s="841"/>
      <c r="CD118" s="841"/>
      <c r="CE118" s="841"/>
      <c r="CF118" s="819" t="s">
        <v>206</v>
      </c>
      <c r="CG118" s="820"/>
      <c r="CH118" s="820"/>
      <c r="CI118" s="820"/>
      <c r="CJ118" s="820"/>
      <c r="CK118" s="1008"/>
      <c r="CL118" s="1009"/>
      <c r="CM118" s="814" t="s">
        <v>488</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206</v>
      </c>
      <c r="DH118" s="808"/>
      <c r="DI118" s="808"/>
      <c r="DJ118" s="808"/>
      <c r="DK118" s="809"/>
      <c r="DL118" s="810" t="s">
        <v>206</v>
      </c>
      <c r="DM118" s="808"/>
      <c r="DN118" s="808"/>
      <c r="DO118" s="808"/>
      <c r="DP118" s="809"/>
      <c r="DQ118" s="810" t="s">
        <v>206</v>
      </c>
      <c r="DR118" s="808"/>
      <c r="DS118" s="808"/>
      <c r="DT118" s="808"/>
      <c r="DU118" s="809"/>
      <c r="DV118" s="811" t="s">
        <v>206</v>
      </c>
      <c r="DW118" s="812"/>
      <c r="DX118" s="812"/>
      <c r="DY118" s="812"/>
      <c r="DZ118" s="813"/>
    </row>
    <row r="119" spans="1:130" s="48" customFormat="1" ht="26.25" customHeight="1" x14ac:dyDescent="0.2">
      <c r="A119" s="1012" t="s">
        <v>390</v>
      </c>
      <c r="B119" s="1007"/>
      <c r="C119" s="798" t="s">
        <v>64</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206</v>
      </c>
      <c r="AB119" s="792"/>
      <c r="AC119" s="792"/>
      <c r="AD119" s="792"/>
      <c r="AE119" s="793"/>
      <c r="AF119" s="794" t="s">
        <v>206</v>
      </c>
      <c r="AG119" s="792"/>
      <c r="AH119" s="792"/>
      <c r="AI119" s="792"/>
      <c r="AJ119" s="793"/>
      <c r="AK119" s="794" t="s">
        <v>206</v>
      </c>
      <c r="AL119" s="792"/>
      <c r="AM119" s="792"/>
      <c r="AN119" s="792"/>
      <c r="AO119" s="793"/>
      <c r="AP119" s="795" t="s">
        <v>206</v>
      </c>
      <c r="AQ119" s="796"/>
      <c r="AR119" s="796"/>
      <c r="AS119" s="796"/>
      <c r="AT119" s="797"/>
      <c r="AU119" s="1004"/>
      <c r="AV119" s="1005"/>
      <c r="AW119" s="1005"/>
      <c r="AX119" s="1005"/>
      <c r="AY119" s="1005"/>
      <c r="AZ119" s="69" t="s">
        <v>281</v>
      </c>
      <c r="BA119" s="69"/>
      <c r="BB119" s="69"/>
      <c r="BC119" s="69"/>
      <c r="BD119" s="69"/>
      <c r="BE119" s="69"/>
      <c r="BF119" s="69"/>
      <c r="BG119" s="69"/>
      <c r="BH119" s="69"/>
      <c r="BI119" s="69"/>
      <c r="BJ119" s="69"/>
      <c r="BK119" s="69"/>
      <c r="BL119" s="69"/>
      <c r="BM119" s="69"/>
      <c r="BN119" s="69"/>
      <c r="BO119" s="828" t="s">
        <v>172</v>
      </c>
      <c r="BP119" s="842"/>
      <c r="BQ119" s="840">
        <v>21155341</v>
      </c>
      <c r="BR119" s="841"/>
      <c r="BS119" s="841"/>
      <c r="BT119" s="841"/>
      <c r="BU119" s="841"/>
      <c r="BV119" s="841">
        <v>20162165</v>
      </c>
      <c r="BW119" s="841"/>
      <c r="BX119" s="841"/>
      <c r="BY119" s="841"/>
      <c r="BZ119" s="841"/>
      <c r="CA119" s="841">
        <v>19567588</v>
      </c>
      <c r="CB119" s="841"/>
      <c r="CC119" s="841"/>
      <c r="CD119" s="841"/>
      <c r="CE119" s="841"/>
      <c r="CF119" s="843"/>
      <c r="CG119" s="844"/>
      <c r="CH119" s="844"/>
      <c r="CI119" s="844"/>
      <c r="CJ119" s="845"/>
      <c r="CK119" s="1010"/>
      <c r="CL119" s="1011"/>
      <c r="CM119" s="839" t="s">
        <v>489</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206</v>
      </c>
      <c r="DH119" s="847"/>
      <c r="DI119" s="847"/>
      <c r="DJ119" s="847"/>
      <c r="DK119" s="848"/>
      <c r="DL119" s="849" t="s">
        <v>206</v>
      </c>
      <c r="DM119" s="847"/>
      <c r="DN119" s="847"/>
      <c r="DO119" s="847"/>
      <c r="DP119" s="848"/>
      <c r="DQ119" s="849" t="s">
        <v>206</v>
      </c>
      <c r="DR119" s="847"/>
      <c r="DS119" s="847"/>
      <c r="DT119" s="847"/>
      <c r="DU119" s="848"/>
      <c r="DV119" s="850" t="s">
        <v>206</v>
      </c>
      <c r="DW119" s="851"/>
      <c r="DX119" s="851"/>
      <c r="DY119" s="851"/>
      <c r="DZ119" s="852"/>
    </row>
    <row r="120" spans="1:130" s="48" customFormat="1" ht="26.25" customHeight="1" x14ac:dyDescent="0.2">
      <c r="A120" s="1013"/>
      <c r="B120" s="1009"/>
      <c r="C120" s="814" t="s">
        <v>143</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206</v>
      </c>
      <c r="AB120" s="808"/>
      <c r="AC120" s="808"/>
      <c r="AD120" s="808"/>
      <c r="AE120" s="809"/>
      <c r="AF120" s="810" t="s">
        <v>206</v>
      </c>
      <c r="AG120" s="808"/>
      <c r="AH120" s="808"/>
      <c r="AI120" s="808"/>
      <c r="AJ120" s="809"/>
      <c r="AK120" s="810" t="s">
        <v>206</v>
      </c>
      <c r="AL120" s="808"/>
      <c r="AM120" s="808"/>
      <c r="AN120" s="808"/>
      <c r="AO120" s="809"/>
      <c r="AP120" s="811" t="s">
        <v>206</v>
      </c>
      <c r="AQ120" s="812"/>
      <c r="AR120" s="812"/>
      <c r="AS120" s="812"/>
      <c r="AT120" s="813"/>
      <c r="AU120" s="975" t="s">
        <v>479</v>
      </c>
      <c r="AV120" s="976"/>
      <c r="AW120" s="976"/>
      <c r="AX120" s="976"/>
      <c r="AY120" s="977"/>
      <c r="AZ120" s="798" t="s">
        <v>220</v>
      </c>
      <c r="BA120" s="789"/>
      <c r="BB120" s="789"/>
      <c r="BC120" s="789"/>
      <c r="BD120" s="789"/>
      <c r="BE120" s="789"/>
      <c r="BF120" s="789"/>
      <c r="BG120" s="789"/>
      <c r="BH120" s="789"/>
      <c r="BI120" s="789"/>
      <c r="BJ120" s="789"/>
      <c r="BK120" s="789"/>
      <c r="BL120" s="789"/>
      <c r="BM120" s="789"/>
      <c r="BN120" s="789"/>
      <c r="BO120" s="789"/>
      <c r="BP120" s="790"/>
      <c r="BQ120" s="799">
        <v>5030512</v>
      </c>
      <c r="BR120" s="800"/>
      <c r="BS120" s="800"/>
      <c r="BT120" s="800"/>
      <c r="BU120" s="800"/>
      <c r="BV120" s="800">
        <v>5672593</v>
      </c>
      <c r="BW120" s="800"/>
      <c r="BX120" s="800"/>
      <c r="BY120" s="800"/>
      <c r="BZ120" s="800"/>
      <c r="CA120" s="800">
        <v>6611821</v>
      </c>
      <c r="CB120" s="800"/>
      <c r="CC120" s="800"/>
      <c r="CD120" s="800"/>
      <c r="CE120" s="800"/>
      <c r="CF120" s="801">
        <v>105.5</v>
      </c>
      <c r="CG120" s="802"/>
      <c r="CH120" s="802"/>
      <c r="CI120" s="802"/>
      <c r="CJ120" s="802"/>
      <c r="CK120" s="983" t="s">
        <v>277</v>
      </c>
      <c r="CL120" s="984"/>
      <c r="CM120" s="984"/>
      <c r="CN120" s="984"/>
      <c r="CO120" s="985"/>
      <c r="CP120" s="853" t="s">
        <v>468</v>
      </c>
      <c r="CQ120" s="854"/>
      <c r="CR120" s="854"/>
      <c r="CS120" s="854"/>
      <c r="CT120" s="854"/>
      <c r="CU120" s="854"/>
      <c r="CV120" s="854"/>
      <c r="CW120" s="854"/>
      <c r="CX120" s="854"/>
      <c r="CY120" s="854"/>
      <c r="CZ120" s="854"/>
      <c r="DA120" s="854"/>
      <c r="DB120" s="854"/>
      <c r="DC120" s="854"/>
      <c r="DD120" s="854"/>
      <c r="DE120" s="854"/>
      <c r="DF120" s="855"/>
      <c r="DG120" s="799">
        <v>3281388</v>
      </c>
      <c r="DH120" s="800"/>
      <c r="DI120" s="800"/>
      <c r="DJ120" s="800"/>
      <c r="DK120" s="800"/>
      <c r="DL120" s="800">
        <v>3091866</v>
      </c>
      <c r="DM120" s="800"/>
      <c r="DN120" s="800"/>
      <c r="DO120" s="800"/>
      <c r="DP120" s="800"/>
      <c r="DQ120" s="800">
        <v>2901546</v>
      </c>
      <c r="DR120" s="800"/>
      <c r="DS120" s="800"/>
      <c r="DT120" s="800"/>
      <c r="DU120" s="800"/>
      <c r="DV120" s="803">
        <v>46.3</v>
      </c>
      <c r="DW120" s="803"/>
      <c r="DX120" s="803"/>
      <c r="DY120" s="803"/>
      <c r="DZ120" s="804"/>
    </row>
    <row r="121" spans="1:130" s="48" customFormat="1" ht="26.25" customHeight="1" x14ac:dyDescent="0.2">
      <c r="A121" s="1013"/>
      <c r="B121" s="1009"/>
      <c r="C121" s="836" t="s">
        <v>142</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206</v>
      </c>
      <c r="AB121" s="808"/>
      <c r="AC121" s="808"/>
      <c r="AD121" s="808"/>
      <c r="AE121" s="809"/>
      <c r="AF121" s="810" t="s">
        <v>206</v>
      </c>
      <c r="AG121" s="808"/>
      <c r="AH121" s="808"/>
      <c r="AI121" s="808"/>
      <c r="AJ121" s="809"/>
      <c r="AK121" s="810" t="s">
        <v>206</v>
      </c>
      <c r="AL121" s="808"/>
      <c r="AM121" s="808"/>
      <c r="AN121" s="808"/>
      <c r="AO121" s="809"/>
      <c r="AP121" s="811" t="s">
        <v>206</v>
      </c>
      <c r="AQ121" s="812"/>
      <c r="AR121" s="812"/>
      <c r="AS121" s="812"/>
      <c r="AT121" s="813"/>
      <c r="AU121" s="978"/>
      <c r="AV121" s="979"/>
      <c r="AW121" s="979"/>
      <c r="AX121" s="979"/>
      <c r="AY121" s="980"/>
      <c r="AZ121" s="814" t="s">
        <v>490</v>
      </c>
      <c r="BA121" s="815"/>
      <c r="BB121" s="815"/>
      <c r="BC121" s="815"/>
      <c r="BD121" s="815"/>
      <c r="BE121" s="815"/>
      <c r="BF121" s="815"/>
      <c r="BG121" s="815"/>
      <c r="BH121" s="815"/>
      <c r="BI121" s="815"/>
      <c r="BJ121" s="815"/>
      <c r="BK121" s="815"/>
      <c r="BL121" s="815"/>
      <c r="BM121" s="815"/>
      <c r="BN121" s="815"/>
      <c r="BO121" s="815"/>
      <c r="BP121" s="816"/>
      <c r="BQ121" s="817">
        <v>76914</v>
      </c>
      <c r="BR121" s="818"/>
      <c r="BS121" s="818"/>
      <c r="BT121" s="818"/>
      <c r="BU121" s="818"/>
      <c r="BV121" s="818">
        <v>69972</v>
      </c>
      <c r="BW121" s="818"/>
      <c r="BX121" s="818"/>
      <c r="BY121" s="818"/>
      <c r="BZ121" s="818"/>
      <c r="CA121" s="818">
        <v>65184</v>
      </c>
      <c r="CB121" s="818"/>
      <c r="CC121" s="818"/>
      <c r="CD121" s="818"/>
      <c r="CE121" s="818"/>
      <c r="CF121" s="819">
        <v>1</v>
      </c>
      <c r="CG121" s="820"/>
      <c r="CH121" s="820"/>
      <c r="CI121" s="820"/>
      <c r="CJ121" s="820"/>
      <c r="CK121" s="986"/>
      <c r="CL121" s="987"/>
      <c r="CM121" s="987"/>
      <c r="CN121" s="987"/>
      <c r="CO121" s="988"/>
      <c r="CP121" s="856" t="s">
        <v>466</v>
      </c>
      <c r="CQ121" s="857"/>
      <c r="CR121" s="857"/>
      <c r="CS121" s="857"/>
      <c r="CT121" s="857"/>
      <c r="CU121" s="857"/>
      <c r="CV121" s="857"/>
      <c r="CW121" s="857"/>
      <c r="CX121" s="857"/>
      <c r="CY121" s="857"/>
      <c r="CZ121" s="857"/>
      <c r="DA121" s="857"/>
      <c r="DB121" s="857"/>
      <c r="DC121" s="857"/>
      <c r="DD121" s="857"/>
      <c r="DE121" s="857"/>
      <c r="DF121" s="858"/>
      <c r="DG121" s="817">
        <v>916728</v>
      </c>
      <c r="DH121" s="818"/>
      <c r="DI121" s="818"/>
      <c r="DJ121" s="818"/>
      <c r="DK121" s="818"/>
      <c r="DL121" s="818">
        <v>798196</v>
      </c>
      <c r="DM121" s="818"/>
      <c r="DN121" s="818"/>
      <c r="DO121" s="818"/>
      <c r="DP121" s="818"/>
      <c r="DQ121" s="818">
        <v>742123</v>
      </c>
      <c r="DR121" s="818"/>
      <c r="DS121" s="818"/>
      <c r="DT121" s="818"/>
      <c r="DU121" s="818"/>
      <c r="DV121" s="821">
        <v>11.8</v>
      </c>
      <c r="DW121" s="821"/>
      <c r="DX121" s="821"/>
      <c r="DY121" s="821"/>
      <c r="DZ121" s="822"/>
    </row>
    <row r="122" spans="1:130" s="48" customFormat="1" ht="26.25" customHeight="1" x14ac:dyDescent="0.2">
      <c r="A122" s="1013"/>
      <c r="B122" s="1009"/>
      <c r="C122" s="814" t="s">
        <v>485</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206</v>
      </c>
      <c r="AB122" s="808"/>
      <c r="AC122" s="808"/>
      <c r="AD122" s="808"/>
      <c r="AE122" s="809"/>
      <c r="AF122" s="810" t="s">
        <v>206</v>
      </c>
      <c r="AG122" s="808"/>
      <c r="AH122" s="808"/>
      <c r="AI122" s="808"/>
      <c r="AJ122" s="809"/>
      <c r="AK122" s="810" t="s">
        <v>206</v>
      </c>
      <c r="AL122" s="808"/>
      <c r="AM122" s="808"/>
      <c r="AN122" s="808"/>
      <c r="AO122" s="809"/>
      <c r="AP122" s="811" t="s">
        <v>206</v>
      </c>
      <c r="AQ122" s="812"/>
      <c r="AR122" s="812"/>
      <c r="AS122" s="812"/>
      <c r="AT122" s="813"/>
      <c r="AU122" s="978"/>
      <c r="AV122" s="979"/>
      <c r="AW122" s="979"/>
      <c r="AX122" s="979"/>
      <c r="AY122" s="980"/>
      <c r="AZ122" s="839" t="s">
        <v>492</v>
      </c>
      <c r="BA122" s="823"/>
      <c r="BB122" s="823"/>
      <c r="BC122" s="823"/>
      <c r="BD122" s="823"/>
      <c r="BE122" s="823"/>
      <c r="BF122" s="823"/>
      <c r="BG122" s="823"/>
      <c r="BH122" s="823"/>
      <c r="BI122" s="823"/>
      <c r="BJ122" s="823"/>
      <c r="BK122" s="823"/>
      <c r="BL122" s="823"/>
      <c r="BM122" s="823"/>
      <c r="BN122" s="823"/>
      <c r="BO122" s="823"/>
      <c r="BP122" s="824"/>
      <c r="BQ122" s="840">
        <v>12627639</v>
      </c>
      <c r="BR122" s="841"/>
      <c r="BS122" s="841"/>
      <c r="BT122" s="841"/>
      <c r="BU122" s="841"/>
      <c r="BV122" s="841">
        <v>11946122</v>
      </c>
      <c r="BW122" s="841"/>
      <c r="BX122" s="841"/>
      <c r="BY122" s="841"/>
      <c r="BZ122" s="841"/>
      <c r="CA122" s="841">
        <v>11297201</v>
      </c>
      <c r="CB122" s="841"/>
      <c r="CC122" s="841"/>
      <c r="CD122" s="841"/>
      <c r="CE122" s="841"/>
      <c r="CF122" s="859">
        <v>180.2</v>
      </c>
      <c r="CG122" s="860"/>
      <c r="CH122" s="860"/>
      <c r="CI122" s="860"/>
      <c r="CJ122" s="860"/>
      <c r="CK122" s="986"/>
      <c r="CL122" s="987"/>
      <c r="CM122" s="987"/>
      <c r="CN122" s="987"/>
      <c r="CO122" s="988"/>
      <c r="CP122" s="856" t="s">
        <v>47</v>
      </c>
      <c r="CQ122" s="857"/>
      <c r="CR122" s="857"/>
      <c r="CS122" s="857"/>
      <c r="CT122" s="857"/>
      <c r="CU122" s="857"/>
      <c r="CV122" s="857"/>
      <c r="CW122" s="857"/>
      <c r="CX122" s="857"/>
      <c r="CY122" s="857"/>
      <c r="CZ122" s="857"/>
      <c r="DA122" s="857"/>
      <c r="DB122" s="857"/>
      <c r="DC122" s="857"/>
      <c r="DD122" s="857"/>
      <c r="DE122" s="857"/>
      <c r="DF122" s="858"/>
      <c r="DG122" s="817">
        <v>32742</v>
      </c>
      <c r="DH122" s="818"/>
      <c r="DI122" s="818"/>
      <c r="DJ122" s="818"/>
      <c r="DK122" s="818"/>
      <c r="DL122" s="818">
        <v>35278</v>
      </c>
      <c r="DM122" s="818"/>
      <c r="DN122" s="818"/>
      <c r="DO122" s="818"/>
      <c r="DP122" s="818"/>
      <c r="DQ122" s="818">
        <v>43390</v>
      </c>
      <c r="DR122" s="818"/>
      <c r="DS122" s="818"/>
      <c r="DT122" s="818"/>
      <c r="DU122" s="818"/>
      <c r="DV122" s="821">
        <v>0.7</v>
      </c>
      <c r="DW122" s="821"/>
      <c r="DX122" s="821"/>
      <c r="DY122" s="821"/>
      <c r="DZ122" s="822"/>
    </row>
    <row r="123" spans="1:130" s="48" customFormat="1" ht="26.25" customHeight="1" x14ac:dyDescent="0.2">
      <c r="A123" s="1013"/>
      <c r="B123" s="1009"/>
      <c r="C123" s="814" t="s">
        <v>11</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206</v>
      </c>
      <c r="AB123" s="808"/>
      <c r="AC123" s="808"/>
      <c r="AD123" s="808"/>
      <c r="AE123" s="809"/>
      <c r="AF123" s="810" t="s">
        <v>206</v>
      </c>
      <c r="AG123" s="808"/>
      <c r="AH123" s="808"/>
      <c r="AI123" s="808"/>
      <c r="AJ123" s="809"/>
      <c r="AK123" s="810" t="s">
        <v>206</v>
      </c>
      <c r="AL123" s="808"/>
      <c r="AM123" s="808"/>
      <c r="AN123" s="808"/>
      <c r="AO123" s="809"/>
      <c r="AP123" s="811" t="s">
        <v>206</v>
      </c>
      <c r="AQ123" s="812"/>
      <c r="AR123" s="812"/>
      <c r="AS123" s="812"/>
      <c r="AT123" s="813"/>
      <c r="AU123" s="981"/>
      <c r="AV123" s="982"/>
      <c r="AW123" s="982"/>
      <c r="AX123" s="982"/>
      <c r="AY123" s="982"/>
      <c r="AZ123" s="69" t="s">
        <v>281</v>
      </c>
      <c r="BA123" s="69"/>
      <c r="BB123" s="69"/>
      <c r="BC123" s="69"/>
      <c r="BD123" s="69"/>
      <c r="BE123" s="69"/>
      <c r="BF123" s="69"/>
      <c r="BG123" s="69"/>
      <c r="BH123" s="69"/>
      <c r="BI123" s="69"/>
      <c r="BJ123" s="69"/>
      <c r="BK123" s="69"/>
      <c r="BL123" s="69"/>
      <c r="BM123" s="69"/>
      <c r="BN123" s="69"/>
      <c r="BO123" s="828" t="s">
        <v>493</v>
      </c>
      <c r="BP123" s="842"/>
      <c r="BQ123" s="861">
        <v>17735065</v>
      </c>
      <c r="BR123" s="862"/>
      <c r="BS123" s="862"/>
      <c r="BT123" s="862"/>
      <c r="BU123" s="862"/>
      <c r="BV123" s="862">
        <v>17688687</v>
      </c>
      <c r="BW123" s="862"/>
      <c r="BX123" s="862"/>
      <c r="BY123" s="862"/>
      <c r="BZ123" s="862"/>
      <c r="CA123" s="862">
        <v>17974206</v>
      </c>
      <c r="CB123" s="862"/>
      <c r="CC123" s="862"/>
      <c r="CD123" s="862"/>
      <c r="CE123" s="862"/>
      <c r="CF123" s="843"/>
      <c r="CG123" s="844"/>
      <c r="CH123" s="844"/>
      <c r="CI123" s="844"/>
      <c r="CJ123" s="845"/>
      <c r="CK123" s="986"/>
      <c r="CL123" s="987"/>
      <c r="CM123" s="987"/>
      <c r="CN123" s="987"/>
      <c r="CO123" s="988"/>
      <c r="CP123" s="856" t="s">
        <v>176</v>
      </c>
      <c r="CQ123" s="857"/>
      <c r="CR123" s="857"/>
      <c r="CS123" s="857"/>
      <c r="CT123" s="857"/>
      <c r="CU123" s="857"/>
      <c r="CV123" s="857"/>
      <c r="CW123" s="857"/>
      <c r="CX123" s="857"/>
      <c r="CY123" s="857"/>
      <c r="CZ123" s="857"/>
      <c r="DA123" s="857"/>
      <c r="DB123" s="857"/>
      <c r="DC123" s="857"/>
      <c r="DD123" s="857"/>
      <c r="DE123" s="857"/>
      <c r="DF123" s="858"/>
      <c r="DG123" s="807" t="s">
        <v>206</v>
      </c>
      <c r="DH123" s="808"/>
      <c r="DI123" s="808"/>
      <c r="DJ123" s="808"/>
      <c r="DK123" s="809"/>
      <c r="DL123" s="810" t="s">
        <v>206</v>
      </c>
      <c r="DM123" s="808"/>
      <c r="DN123" s="808"/>
      <c r="DO123" s="808"/>
      <c r="DP123" s="809"/>
      <c r="DQ123" s="810" t="s">
        <v>206</v>
      </c>
      <c r="DR123" s="808"/>
      <c r="DS123" s="808"/>
      <c r="DT123" s="808"/>
      <c r="DU123" s="809"/>
      <c r="DV123" s="811" t="s">
        <v>206</v>
      </c>
      <c r="DW123" s="812"/>
      <c r="DX123" s="812"/>
      <c r="DY123" s="812"/>
      <c r="DZ123" s="813"/>
    </row>
    <row r="124" spans="1:130" s="48" customFormat="1" ht="26.25" customHeight="1" x14ac:dyDescent="0.2">
      <c r="A124" s="1013"/>
      <c r="B124" s="1009"/>
      <c r="C124" s="814" t="s">
        <v>344</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206</v>
      </c>
      <c r="AB124" s="808"/>
      <c r="AC124" s="808"/>
      <c r="AD124" s="808"/>
      <c r="AE124" s="809"/>
      <c r="AF124" s="810" t="s">
        <v>206</v>
      </c>
      <c r="AG124" s="808"/>
      <c r="AH124" s="808"/>
      <c r="AI124" s="808"/>
      <c r="AJ124" s="809"/>
      <c r="AK124" s="810" t="s">
        <v>206</v>
      </c>
      <c r="AL124" s="808"/>
      <c r="AM124" s="808"/>
      <c r="AN124" s="808"/>
      <c r="AO124" s="809"/>
      <c r="AP124" s="811" t="s">
        <v>206</v>
      </c>
      <c r="AQ124" s="812"/>
      <c r="AR124" s="812"/>
      <c r="AS124" s="812"/>
      <c r="AT124" s="813"/>
      <c r="AU124" s="863" t="s">
        <v>494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55.8</v>
      </c>
      <c r="BR124" s="867"/>
      <c r="BS124" s="867"/>
      <c r="BT124" s="867"/>
      <c r="BU124" s="867"/>
      <c r="BV124" s="867">
        <v>38.299999999999997</v>
      </c>
      <c r="BW124" s="867"/>
      <c r="BX124" s="867"/>
      <c r="BY124" s="867"/>
      <c r="BZ124" s="867"/>
      <c r="CA124" s="867">
        <v>25.4</v>
      </c>
      <c r="CB124" s="867"/>
      <c r="CC124" s="867"/>
      <c r="CD124" s="867"/>
      <c r="CE124" s="867"/>
      <c r="CF124" s="868"/>
      <c r="CG124" s="869"/>
      <c r="CH124" s="869"/>
      <c r="CI124" s="869"/>
      <c r="CJ124" s="870"/>
      <c r="CK124" s="989"/>
      <c r="CL124" s="989"/>
      <c r="CM124" s="989"/>
      <c r="CN124" s="989"/>
      <c r="CO124" s="990"/>
      <c r="CP124" s="856" t="s">
        <v>495</v>
      </c>
      <c r="CQ124" s="857"/>
      <c r="CR124" s="857"/>
      <c r="CS124" s="857"/>
      <c r="CT124" s="857"/>
      <c r="CU124" s="857"/>
      <c r="CV124" s="857"/>
      <c r="CW124" s="857"/>
      <c r="CX124" s="857"/>
      <c r="CY124" s="857"/>
      <c r="CZ124" s="857"/>
      <c r="DA124" s="857"/>
      <c r="DB124" s="857"/>
      <c r="DC124" s="857"/>
      <c r="DD124" s="857"/>
      <c r="DE124" s="857"/>
      <c r="DF124" s="858"/>
      <c r="DG124" s="846" t="s">
        <v>206</v>
      </c>
      <c r="DH124" s="847"/>
      <c r="DI124" s="847"/>
      <c r="DJ124" s="847"/>
      <c r="DK124" s="848"/>
      <c r="DL124" s="849" t="s">
        <v>206</v>
      </c>
      <c r="DM124" s="847"/>
      <c r="DN124" s="847"/>
      <c r="DO124" s="847"/>
      <c r="DP124" s="848"/>
      <c r="DQ124" s="849" t="s">
        <v>206</v>
      </c>
      <c r="DR124" s="847"/>
      <c r="DS124" s="847"/>
      <c r="DT124" s="847"/>
      <c r="DU124" s="848"/>
      <c r="DV124" s="850" t="s">
        <v>206</v>
      </c>
      <c r="DW124" s="851"/>
      <c r="DX124" s="851"/>
      <c r="DY124" s="851"/>
      <c r="DZ124" s="852"/>
    </row>
    <row r="125" spans="1:130" s="48" customFormat="1" ht="26.25" customHeight="1" x14ac:dyDescent="0.2">
      <c r="A125" s="1013"/>
      <c r="B125" s="1009"/>
      <c r="C125" s="814" t="s">
        <v>488</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206</v>
      </c>
      <c r="AB125" s="808"/>
      <c r="AC125" s="808"/>
      <c r="AD125" s="808"/>
      <c r="AE125" s="809"/>
      <c r="AF125" s="810" t="s">
        <v>206</v>
      </c>
      <c r="AG125" s="808"/>
      <c r="AH125" s="808"/>
      <c r="AI125" s="808"/>
      <c r="AJ125" s="809"/>
      <c r="AK125" s="810" t="s">
        <v>206</v>
      </c>
      <c r="AL125" s="808"/>
      <c r="AM125" s="808"/>
      <c r="AN125" s="808"/>
      <c r="AO125" s="809"/>
      <c r="AP125" s="811" t="s">
        <v>206</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498</v>
      </c>
      <c r="CL125" s="984"/>
      <c r="CM125" s="984"/>
      <c r="CN125" s="984"/>
      <c r="CO125" s="985"/>
      <c r="CP125" s="798" t="s">
        <v>146</v>
      </c>
      <c r="CQ125" s="789"/>
      <c r="CR125" s="789"/>
      <c r="CS125" s="789"/>
      <c r="CT125" s="789"/>
      <c r="CU125" s="789"/>
      <c r="CV125" s="789"/>
      <c r="CW125" s="789"/>
      <c r="CX125" s="789"/>
      <c r="CY125" s="789"/>
      <c r="CZ125" s="789"/>
      <c r="DA125" s="789"/>
      <c r="DB125" s="789"/>
      <c r="DC125" s="789"/>
      <c r="DD125" s="789"/>
      <c r="DE125" s="789"/>
      <c r="DF125" s="790"/>
      <c r="DG125" s="799" t="s">
        <v>206</v>
      </c>
      <c r="DH125" s="800"/>
      <c r="DI125" s="800"/>
      <c r="DJ125" s="800"/>
      <c r="DK125" s="800"/>
      <c r="DL125" s="800" t="s">
        <v>206</v>
      </c>
      <c r="DM125" s="800"/>
      <c r="DN125" s="800"/>
      <c r="DO125" s="800"/>
      <c r="DP125" s="800"/>
      <c r="DQ125" s="800" t="s">
        <v>206</v>
      </c>
      <c r="DR125" s="800"/>
      <c r="DS125" s="800"/>
      <c r="DT125" s="800"/>
      <c r="DU125" s="800"/>
      <c r="DV125" s="803" t="s">
        <v>206</v>
      </c>
      <c r="DW125" s="803"/>
      <c r="DX125" s="803"/>
      <c r="DY125" s="803"/>
      <c r="DZ125" s="804"/>
    </row>
    <row r="126" spans="1:130" s="48" customFormat="1" ht="26.25" customHeight="1" x14ac:dyDescent="0.2">
      <c r="A126" s="1013"/>
      <c r="B126" s="1009"/>
      <c r="C126" s="814" t="s">
        <v>489</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206</v>
      </c>
      <c r="AB126" s="808"/>
      <c r="AC126" s="808"/>
      <c r="AD126" s="808"/>
      <c r="AE126" s="809"/>
      <c r="AF126" s="810" t="s">
        <v>206</v>
      </c>
      <c r="AG126" s="808"/>
      <c r="AH126" s="808"/>
      <c r="AI126" s="808"/>
      <c r="AJ126" s="809"/>
      <c r="AK126" s="810" t="s">
        <v>206</v>
      </c>
      <c r="AL126" s="808"/>
      <c r="AM126" s="808"/>
      <c r="AN126" s="808"/>
      <c r="AO126" s="809"/>
      <c r="AP126" s="811" t="s">
        <v>206</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426</v>
      </c>
      <c r="CQ126" s="815"/>
      <c r="CR126" s="815"/>
      <c r="CS126" s="815"/>
      <c r="CT126" s="815"/>
      <c r="CU126" s="815"/>
      <c r="CV126" s="815"/>
      <c r="CW126" s="815"/>
      <c r="CX126" s="815"/>
      <c r="CY126" s="815"/>
      <c r="CZ126" s="815"/>
      <c r="DA126" s="815"/>
      <c r="DB126" s="815"/>
      <c r="DC126" s="815"/>
      <c r="DD126" s="815"/>
      <c r="DE126" s="815"/>
      <c r="DF126" s="816"/>
      <c r="DG126" s="817" t="s">
        <v>206</v>
      </c>
      <c r="DH126" s="818"/>
      <c r="DI126" s="818"/>
      <c r="DJ126" s="818"/>
      <c r="DK126" s="818"/>
      <c r="DL126" s="818" t="s">
        <v>206</v>
      </c>
      <c r="DM126" s="818"/>
      <c r="DN126" s="818"/>
      <c r="DO126" s="818"/>
      <c r="DP126" s="818"/>
      <c r="DQ126" s="818" t="s">
        <v>206</v>
      </c>
      <c r="DR126" s="818"/>
      <c r="DS126" s="818"/>
      <c r="DT126" s="818"/>
      <c r="DU126" s="818"/>
      <c r="DV126" s="821" t="s">
        <v>206</v>
      </c>
      <c r="DW126" s="821"/>
      <c r="DX126" s="821"/>
      <c r="DY126" s="821"/>
      <c r="DZ126" s="822"/>
    </row>
    <row r="127" spans="1:130" s="48" customFormat="1" ht="26.25" customHeight="1" x14ac:dyDescent="0.2">
      <c r="A127" s="1014"/>
      <c r="B127" s="1011"/>
      <c r="C127" s="839" t="s">
        <v>81</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206</v>
      </c>
      <c r="AB127" s="808"/>
      <c r="AC127" s="808"/>
      <c r="AD127" s="808"/>
      <c r="AE127" s="809"/>
      <c r="AF127" s="810" t="s">
        <v>206</v>
      </c>
      <c r="AG127" s="808"/>
      <c r="AH127" s="808"/>
      <c r="AI127" s="808"/>
      <c r="AJ127" s="809"/>
      <c r="AK127" s="810" t="s">
        <v>206</v>
      </c>
      <c r="AL127" s="808"/>
      <c r="AM127" s="808"/>
      <c r="AN127" s="808"/>
      <c r="AO127" s="809"/>
      <c r="AP127" s="811" t="s">
        <v>206</v>
      </c>
      <c r="AQ127" s="812"/>
      <c r="AR127" s="812"/>
      <c r="AS127" s="812"/>
      <c r="AT127" s="813"/>
      <c r="AU127" s="56"/>
      <c r="AV127" s="56"/>
      <c r="AW127" s="56"/>
      <c r="AX127" s="871" t="s">
        <v>499</v>
      </c>
      <c r="AY127" s="872"/>
      <c r="AZ127" s="872"/>
      <c r="BA127" s="872"/>
      <c r="BB127" s="872"/>
      <c r="BC127" s="872"/>
      <c r="BD127" s="872"/>
      <c r="BE127" s="873"/>
      <c r="BF127" s="874" t="s">
        <v>125</v>
      </c>
      <c r="BG127" s="872"/>
      <c r="BH127" s="872"/>
      <c r="BI127" s="872"/>
      <c r="BJ127" s="872"/>
      <c r="BK127" s="872"/>
      <c r="BL127" s="873"/>
      <c r="BM127" s="874" t="s">
        <v>427</v>
      </c>
      <c r="BN127" s="872"/>
      <c r="BO127" s="872"/>
      <c r="BP127" s="872"/>
      <c r="BQ127" s="872"/>
      <c r="BR127" s="872"/>
      <c r="BS127" s="873"/>
      <c r="BT127" s="874" t="s">
        <v>414</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422</v>
      </c>
      <c r="CQ127" s="815"/>
      <c r="CR127" s="815"/>
      <c r="CS127" s="815"/>
      <c r="CT127" s="815"/>
      <c r="CU127" s="815"/>
      <c r="CV127" s="815"/>
      <c r="CW127" s="815"/>
      <c r="CX127" s="815"/>
      <c r="CY127" s="815"/>
      <c r="CZ127" s="815"/>
      <c r="DA127" s="815"/>
      <c r="DB127" s="815"/>
      <c r="DC127" s="815"/>
      <c r="DD127" s="815"/>
      <c r="DE127" s="815"/>
      <c r="DF127" s="816"/>
      <c r="DG127" s="817" t="s">
        <v>206</v>
      </c>
      <c r="DH127" s="818"/>
      <c r="DI127" s="818"/>
      <c r="DJ127" s="818"/>
      <c r="DK127" s="818"/>
      <c r="DL127" s="818" t="s">
        <v>206</v>
      </c>
      <c r="DM127" s="818"/>
      <c r="DN127" s="818"/>
      <c r="DO127" s="818"/>
      <c r="DP127" s="818"/>
      <c r="DQ127" s="818" t="s">
        <v>206</v>
      </c>
      <c r="DR127" s="818"/>
      <c r="DS127" s="818"/>
      <c r="DT127" s="818"/>
      <c r="DU127" s="818"/>
      <c r="DV127" s="821" t="s">
        <v>206</v>
      </c>
      <c r="DW127" s="821"/>
      <c r="DX127" s="821"/>
      <c r="DY127" s="821"/>
      <c r="DZ127" s="822"/>
    </row>
    <row r="128" spans="1:130" s="48" customFormat="1" ht="26.25" customHeight="1" x14ac:dyDescent="0.2">
      <c r="A128" s="876" t="s">
        <v>501</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v>
      </c>
      <c r="X128" s="878"/>
      <c r="Y128" s="878"/>
      <c r="Z128" s="879"/>
      <c r="AA128" s="791">
        <v>16825</v>
      </c>
      <c r="AB128" s="792"/>
      <c r="AC128" s="792"/>
      <c r="AD128" s="792"/>
      <c r="AE128" s="793"/>
      <c r="AF128" s="794">
        <v>16453</v>
      </c>
      <c r="AG128" s="792"/>
      <c r="AH128" s="792"/>
      <c r="AI128" s="792"/>
      <c r="AJ128" s="793"/>
      <c r="AK128" s="794">
        <v>15657</v>
      </c>
      <c r="AL128" s="792"/>
      <c r="AM128" s="792"/>
      <c r="AN128" s="792"/>
      <c r="AO128" s="793"/>
      <c r="AP128" s="880"/>
      <c r="AQ128" s="881"/>
      <c r="AR128" s="881"/>
      <c r="AS128" s="881"/>
      <c r="AT128" s="882"/>
      <c r="AU128" s="56"/>
      <c r="AV128" s="56"/>
      <c r="AW128" s="56"/>
      <c r="AX128" s="788" t="s">
        <v>315</v>
      </c>
      <c r="AY128" s="789"/>
      <c r="AZ128" s="789"/>
      <c r="BA128" s="789"/>
      <c r="BB128" s="789"/>
      <c r="BC128" s="789"/>
      <c r="BD128" s="789"/>
      <c r="BE128" s="790"/>
      <c r="BF128" s="883" t="s">
        <v>206</v>
      </c>
      <c r="BG128" s="884"/>
      <c r="BH128" s="884"/>
      <c r="BI128" s="884"/>
      <c r="BJ128" s="884"/>
      <c r="BK128" s="884"/>
      <c r="BL128" s="885"/>
      <c r="BM128" s="883">
        <v>13.88</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406</v>
      </c>
      <c r="CQ128" s="682"/>
      <c r="CR128" s="682"/>
      <c r="CS128" s="682"/>
      <c r="CT128" s="682"/>
      <c r="CU128" s="682"/>
      <c r="CV128" s="682"/>
      <c r="CW128" s="682"/>
      <c r="CX128" s="682"/>
      <c r="CY128" s="682"/>
      <c r="CZ128" s="682"/>
      <c r="DA128" s="682"/>
      <c r="DB128" s="682"/>
      <c r="DC128" s="682"/>
      <c r="DD128" s="682"/>
      <c r="DE128" s="682"/>
      <c r="DF128" s="888"/>
      <c r="DG128" s="889" t="s">
        <v>206</v>
      </c>
      <c r="DH128" s="890"/>
      <c r="DI128" s="890"/>
      <c r="DJ128" s="890"/>
      <c r="DK128" s="890"/>
      <c r="DL128" s="890" t="s">
        <v>206</v>
      </c>
      <c r="DM128" s="890"/>
      <c r="DN128" s="890"/>
      <c r="DO128" s="890"/>
      <c r="DP128" s="890"/>
      <c r="DQ128" s="890" t="s">
        <v>206</v>
      </c>
      <c r="DR128" s="890"/>
      <c r="DS128" s="890"/>
      <c r="DT128" s="890"/>
      <c r="DU128" s="890"/>
      <c r="DV128" s="891" t="s">
        <v>206</v>
      </c>
      <c r="DW128" s="891"/>
      <c r="DX128" s="891"/>
      <c r="DY128" s="891"/>
      <c r="DZ128" s="892"/>
    </row>
    <row r="129" spans="1:131" s="48" customFormat="1" ht="26.25" customHeight="1" x14ac:dyDescent="0.2">
      <c r="A129" s="805" t="s">
        <v>178</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243</v>
      </c>
      <c r="X129" s="894"/>
      <c r="Y129" s="894"/>
      <c r="Z129" s="895"/>
      <c r="AA129" s="807">
        <v>7452206</v>
      </c>
      <c r="AB129" s="808"/>
      <c r="AC129" s="808"/>
      <c r="AD129" s="808"/>
      <c r="AE129" s="809"/>
      <c r="AF129" s="810">
        <v>7746329</v>
      </c>
      <c r="AG129" s="808"/>
      <c r="AH129" s="808"/>
      <c r="AI129" s="808"/>
      <c r="AJ129" s="809"/>
      <c r="AK129" s="810">
        <v>7543664</v>
      </c>
      <c r="AL129" s="808"/>
      <c r="AM129" s="808"/>
      <c r="AN129" s="808"/>
      <c r="AO129" s="809"/>
      <c r="AP129" s="896"/>
      <c r="AQ129" s="897"/>
      <c r="AR129" s="897"/>
      <c r="AS129" s="897"/>
      <c r="AT129" s="898"/>
      <c r="AU129" s="67"/>
      <c r="AV129" s="67"/>
      <c r="AW129" s="67"/>
      <c r="AX129" s="899" t="s">
        <v>116</v>
      </c>
      <c r="AY129" s="815"/>
      <c r="AZ129" s="815"/>
      <c r="BA129" s="815"/>
      <c r="BB129" s="815"/>
      <c r="BC129" s="815"/>
      <c r="BD129" s="815"/>
      <c r="BE129" s="816"/>
      <c r="BF129" s="900" t="s">
        <v>206</v>
      </c>
      <c r="BG129" s="901"/>
      <c r="BH129" s="901"/>
      <c r="BI129" s="901"/>
      <c r="BJ129" s="901"/>
      <c r="BK129" s="901"/>
      <c r="BL129" s="902"/>
      <c r="BM129" s="900">
        <v>18.88</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5" t="s">
        <v>502</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503</v>
      </c>
      <c r="X130" s="894"/>
      <c r="Y130" s="894"/>
      <c r="Z130" s="895"/>
      <c r="AA130" s="807">
        <v>1332679</v>
      </c>
      <c r="AB130" s="808"/>
      <c r="AC130" s="808"/>
      <c r="AD130" s="808"/>
      <c r="AE130" s="809"/>
      <c r="AF130" s="810">
        <v>1294522</v>
      </c>
      <c r="AG130" s="808"/>
      <c r="AH130" s="808"/>
      <c r="AI130" s="808"/>
      <c r="AJ130" s="809"/>
      <c r="AK130" s="810">
        <v>1275058</v>
      </c>
      <c r="AL130" s="808"/>
      <c r="AM130" s="808"/>
      <c r="AN130" s="808"/>
      <c r="AO130" s="809"/>
      <c r="AP130" s="896"/>
      <c r="AQ130" s="897"/>
      <c r="AR130" s="897"/>
      <c r="AS130" s="897"/>
      <c r="AT130" s="898"/>
      <c r="AU130" s="67"/>
      <c r="AV130" s="67"/>
      <c r="AW130" s="67"/>
      <c r="AX130" s="899" t="s">
        <v>442</v>
      </c>
      <c r="AY130" s="815"/>
      <c r="AZ130" s="815"/>
      <c r="BA130" s="815"/>
      <c r="BB130" s="815"/>
      <c r="BC130" s="815"/>
      <c r="BD130" s="815"/>
      <c r="BE130" s="816"/>
      <c r="BF130" s="904">
        <v>12.1</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180</v>
      </c>
      <c r="X131" s="911"/>
      <c r="Y131" s="911"/>
      <c r="Z131" s="912"/>
      <c r="AA131" s="846">
        <v>6119527</v>
      </c>
      <c r="AB131" s="847"/>
      <c r="AC131" s="847"/>
      <c r="AD131" s="847"/>
      <c r="AE131" s="848"/>
      <c r="AF131" s="849">
        <v>6451807</v>
      </c>
      <c r="AG131" s="847"/>
      <c r="AH131" s="847"/>
      <c r="AI131" s="847"/>
      <c r="AJ131" s="848"/>
      <c r="AK131" s="849">
        <v>6268606</v>
      </c>
      <c r="AL131" s="847"/>
      <c r="AM131" s="847"/>
      <c r="AN131" s="847"/>
      <c r="AO131" s="848"/>
      <c r="AP131" s="913"/>
      <c r="AQ131" s="914"/>
      <c r="AR131" s="914"/>
      <c r="AS131" s="914"/>
      <c r="AT131" s="915"/>
      <c r="AU131" s="67"/>
      <c r="AV131" s="67"/>
      <c r="AW131" s="67"/>
      <c r="AX131" s="916" t="s">
        <v>63</v>
      </c>
      <c r="AY131" s="682"/>
      <c r="AZ131" s="682"/>
      <c r="BA131" s="682"/>
      <c r="BB131" s="682"/>
      <c r="BC131" s="682"/>
      <c r="BD131" s="682"/>
      <c r="BE131" s="888"/>
      <c r="BF131" s="917">
        <v>25.4</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6" t="s">
        <v>119</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504</v>
      </c>
      <c r="W132" s="923"/>
      <c r="X132" s="923"/>
      <c r="Y132" s="923"/>
      <c r="Z132" s="924"/>
      <c r="AA132" s="925">
        <v>11.72092222</v>
      </c>
      <c r="AB132" s="926"/>
      <c r="AC132" s="926"/>
      <c r="AD132" s="926"/>
      <c r="AE132" s="927"/>
      <c r="AF132" s="928">
        <v>11.567333</v>
      </c>
      <c r="AG132" s="926"/>
      <c r="AH132" s="926"/>
      <c r="AI132" s="926"/>
      <c r="AJ132" s="927"/>
      <c r="AK132" s="928">
        <v>13.0968512</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60</v>
      </c>
      <c r="W133" s="930"/>
      <c r="X133" s="930"/>
      <c r="Y133" s="930"/>
      <c r="Z133" s="931"/>
      <c r="AA133" s="932">
        <v>10.7</v>
      </c>
      <c r="AB133" s="933"/>
      <c r="AC133" s="933"/>
      <c r="AD133" s="933"/>
      <c r="AE133" s="934"/>
      <c r="AF133" s="932">
        <v>11.2</v>
      </c>
      <c r="AG133" s="933"/>
      <c r="AH133" s="933"/>
      <c r="AI133" s="933"/>
      <c r="AJ133" s="934"/>
      <c r="AK133" s="932">
        <v>12.1</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XbQgX4w5QoYxgtrgIgPzcx5XdOgTq8LP7dz50ifuVBL1TekCrFWu7d9yu35YYVCe3DIYZkeCmqpyG+KF2Gqq3Q==" saltValue="V+/4rq3FcAFwpJfsYXCRm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rintOptions horizontalCentered="1" verticalCentered="1"/>
  <pageMargins left="0" right="0" top="0" bottom="0" header="0" footer="0"/>
  <pageSetup paperSize="8" scale="42"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97</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n+kNzRZxs+vVIo273T/0XBqezQfEIuoCfpmJsKqZCdVW7sNiK4Ka3IXdjJRNRCRs19DLOY/UyHuXJYg6Ch+I+w==" saltValue="3xTLODRhNxSLd5O63y9BE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mjKTZnP+kbDYOZXfIjwZiMfn2hwEOrgrYnZ+tG/ONwNd8dXe9MsovmqhSzcmwBklL2VeloRl0r2z0IntX0fGqg==" saltValue="LihUZAvwsYw+898v/tAqFA==" spinCount="100000" sheet="1" objects="1" scenarios="1"/>
  <phoneticPr fontId="6"/>
  <printOptions horizontalCentered="1" verticalCentered="1"/>
  <pageMargins left="0" right="0" top="0" bottom="0" header="0" footer="0"/>
  <pageSetup paperSize="8" scale="70"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337</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84</v>
      </c>
      <c r="AP7" s="127"/>
      <c r="AQ7" s="138" t="s">
        <v>506</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507</v>
      </c>
      <c r="AQ8" s="139" t="s">
        <v>508</v>
      </c>
      <c r="AR8" s="153" t="s">
        <v>509</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510</v>
      </c>
      <c r="AL9" s="1016"/>
      <c r="AM9" s="1016"/>
      <c r="AN9" s="1017"/>
      <c r="AO9" s="117">
        <v>2190538</v>
      </c>
      <c r="AP9" s="117">
        <v>99484</v>
      </c>
      <c r="AQ9" s="140">
        <v>88339</v>
      </c>
      <c r="AR9" s="154">
        <v>12.6</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213</v>
      </c>
      <c r="AL10" s="1016"/>
      <c r="AM10" s="1016"/>
      <c r="AN10" s="1017"/>
      <c r="AO10" s="118">
        <v>12852</v>
      </c>
      <c r="AP10" s="118">
        <v>584</v>
      </c>
      <c r="AQ10" s="141">
        <v>7842</v>
      </c>
      <c r="AR10" s="155">
        <v>-92.6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404</v>
      </c>
      <c r="AL11" s="1016"/>
      <c r="AM11" s="1016"/>
      <c r="AN11" s="1017"/>
      <c r="AO11" s="118">
        <v>597</v>
      </c>
      <c r="AP11" s="118">
        <v>27</v>
      </c>
      <c r="AQ11" s="141">
        <v>2321</v>
      </c>
      <c r="AR11" s="155">
        <v>-98.8</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242</v>
      </c>
      <c r="AL12" s="1016"/>
      <c r="AM12" s="1016"/>
      <c r="AN12" s="1017"/>
      <c r="AO12" s="118" t="s">
        <v>206</v>
      </c>
      <c r="AP12" s="118" t="s">
        <v>206</v>
      </c>
      <c r="AQ12" s="141">
        <v>10</v>
      </c>
      <c r="AR12" s="155" t="s">
        <v>206</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511</v>
      </c>
      <c r="AL13" s="1016"/>
      <c r="AM13" s="1016"/>
      <c r="AN13" s="1017"/>
      <c r="AO13" s="118">
        <v>128613</v>
      </c>
      <c r="AP13" s="118">
        <v>5841</v>
      </c>
      <c r="AQ13" s="141">
        <v>2936</v>
      </c>
      <c r="AR13" s="155">
        <v>98.9</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512</v>
      </c>
      <c r="AL14" s="1016"/>
      <c r="AM14" s="1016"/>
      <c r="AN14" s="1017"/>
      <c r="AO14" s="118" t="s">
        <v>206</v>
      </c>
      <c r="AP14" s="118" t="s">
        <v>206</v>
      </c>
      <c r="AQ14" s="141">
        <v>1649</v>
      </c>
      <c r="AR14" s="155" t="s">
        <v>206</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317</v>
      </c>
      <c r="AL15" s="1019"/>
      <c r="AM15" s="1019"/>
      <c r="AN15" s="1020"/>
      <c r="AO15" s="118">
        <v>-159285</v>
      </c>
      <c r="AP15" s="118">
        <v>-7234</v>
      </c>
      <c r="AQ15" s="141">
        <v>-5997</v>
      </c>
      <c r="AR15" s="155">
        <v>20.6</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281</v>
      </c>
      <c r="AL16" s="1019"/>
      <c r="AM16" s="1019"/>
      <c r="AN16" s="1020"/>
      <c r="AO16" s="118">
        <v>2173315</v>
      </c>
      <c r="AP16" s="118">
        <v>98702</v>
      </c>
      <c r="AQ16" s="141">
        <v>97102</v>
      </c>
      <c r="AR16" s="155">
        <v>1.6</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192</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513</v>
      </c>
      <c r="AP20" s="129" t="s">
        <v>341</v>
      </c>
      <c r="AQ20" s="142" t="s">
        <v>41</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514</v>
      </c>
      <c r="AL21" s="1022"/>
      <c r="AM21" s="1022"/>
      <c r="AN21" s="1023"/>
      <c r="AO21" s="120">
        <v>9.9</v>
      </c>
      <c r="AP21" s="130">
        <v>8.91</v>
      </c>
      <c r="AQ21" s="143">
        <v>0.99</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515</v>
      </c>
      <c r="AL22" s="1022"/>
      <c r="AM22" s="1022"/>
      <c r="AN22" s="1023"/>
      <c r="AO22" s="121">
        <v>97.4</v>
      </c>
      <c r="AP22" s="131">
        <v>97.5</v>
      </c>
      <c r="AQ22" s="144">
        <v>-0.1</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24" t="s">
        <v>516</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ht="13.2" x14ac:dyDescent="0.2">
      <c r="A27" s="85"/>
      <c r="AO27" s="90"/>
      <c r="AP27" s="90"/>
      <c r="AQ27" s="90"/>
      <c r="AR27" s="90"/>
      <c r="AS27" s="90"/>
      <c r="AT27" s="90"/>
    </row>
    <row r="28" spans="1:46" ht="16.2" x14ac:dyDescent="0.2">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84</v>
      </c>
      <c r="AP30" s="127"/>
      <c r="AQ30" s="138" t="s">
        <v>506</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507</v>
      </c>
      <c r="AQ31" s="139" t="s">
        <v>508</v>
      </c>
      <c r="AR31" s="153" t="s">
        <v>509</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517</v>
      </c>
      <c r="AL32" s="1026"/>
      <c r="AM32" s="1026"/>
      <c r="AN32" s="1027"/>
      <c r="AO32" s="118">
        <v>1496581</v>
      </c>
      <c r="AP32" s="118">
        <v>67968</v>
      </c>
      <c r="AQ32" s="145">
        <v>55264</v>
      </c>
      <c r="AR32" s="155">
        <v>23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145</v>
      </c>
      <c r="AL33" s="1026"/>
      <c r="AM33" s="1026"/>
      <c r="AN33" s="1027"/>
      <c r="AO33" s="118" t="s">
        <v>206</v>
      </c>
      <c r="AP33" s="118" t="s">
        <v>206</v>
      </c>
      <c r="AQ33" s="145" t="s">
        <v>206</v>
      </c>
      <c r="AR33" s="155" t="s">
        <v>206</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519</v>
      </c>
      <c r="AL34" s="1026"/>
      <c r="AM34" s="1026"/>
      <c r="AN34" s="1027"/>
      <c r="AO34" s="118" t="s">
        <v>206</v>
      </c>
      <c r="AP34" s="118" t="s">
        <v>206</v>
      </c>
      <c r="AQ34" s="145">
        <v>19</v>
      </c>
      <c r="AR34" s="155" t="s">
        <v>206</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520</v>
      </c>
      <c r="AL35" s="1026"/>
      <c r="AM35" s="1026"/>
      <c r="AN35" s="1027"/>
      <c r="AO35" s="118">
        <v>392660</v>
      </c>
      <c r="AP35" s="118">
        <v>17833</v>
      </c>
      <c r="AQ35" s="145">
        <v>18522</v>
      </c>
      <c r="AR35" s="155">
        <v>-3.7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37</v>
      </c>
      <c r="AL36" s="1026"/>
      <c r="AM36" s="1026"/>
      <c r="AN36" s="1027"/>
      <c r="AO36" s="118">
        <v>222464</v>
      </c>
      <c r="AP36" s="118">
        <v>10103</v>
      </c>
      <c r="AQ36" s="145">
        <v>2744</v>
      </c>
      <c r="AR36" s="155">
        <v>268.2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354</v>
      </c>
      <c r="AL37" s="1026"/>
      <c r="AM37" s="1026"/>
      <c r="AN37" s="1027"/>
      <c r="AO37" s="118" t="s">
        <v>206</v>
      </c>
      <c r="AP37" s="118" t="s">
        <v>206</v>
      </c>
      <c r="AQ37" s="145">
        <v>519</v>
      </c>
      <c r="AR37" s="155" t="s">
        <v>206</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521</v>
      </c>
      <c r="AL38" s="1029"/>
      <c r="AM38" s="1029"/>
      <c r="AN38" s="1030"/>
      <c r="AO38" s="122" t="s">
        <v>206</v>
      </c>
      <c r="AP38" s="122" t="s">
        <v>206</v>
      </c>
      <c r="AQ38" s="146">
        <v>4</v>
      </c>
      <c r="AR38" s="144" t="s">
        <v>206</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58</v>
      </c>
      <c r="AL39" s="1029"/>
      <c r="AM39" s="1029"/>
      <c r="AN39" s="1030"/>
      <c r="AO39" s="118">
        <v>-15657</v>
      </c>
      <c r="AP39" s="118">
        <v>-711</v>
      </c>
      <c r="AQ39" s="145">
        <v>-3996</v>
      </c>
      <c r="AR39" s="155">
        <v>-82.2</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522</v>
      </c>
      <c r="AL40" s="1026"/>
      <c r="AM40" s="1026"/>
      <c r="AN40" s="1027"/>
      <c r="AO40" s="118">
        <v>-1275058</v>
      </c>
      <c r="AP40" s="118">
        <v>-57907</v>
      </c>
      <c r="AQ40" s="145">
        <v>-50182</v>
      </c>
      <c r="AR40" s="155">
        <v>15.4</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392</v>
      </c>
      <c r="AL41" s="1032"/>
      <c r="AM41" s="1032"/>
      <c r="AN41" s="1033"/>
      <c r="AO41" s="118">
        <v>820990</v>
      </c>
      <c r="AP41" s="118">
        <v>37286</v>
      </c>
      <c r="AQ41" s="145">
        <v>22892</v>
      </c>
      <c r="AR41" s="155">
        <v>62.9</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523</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525</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84</v>
      </c>
      <c r="AN49" s="1034" t="s">
        <v>452</v>
      </c>
      <c r="AO49" s="1035"/>
      <c r="AP49" s="1035"/>
      <c r="AQ49" s="1035"/>
      <c r="AR49" s="1036"/>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496</v>
      </c>
      <c r="AO50" s="124" t="s">
        <v>497</v>
      </c>
      <c r="AP50" s="135" t="s">
        <v>526</v>
      </c>
      <c r="AQ50" s="148" t="s">
        <v>387</v>
      </c>
      <c r="AR50" s="158" t="s">
        <v>527</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528</v>
      </c>
      <c r="AL51" s="103"/>
      <c r="AM51" s="108">
        <v>894983</v>
      </c>
      <c r="AN51" s="115">
        <v>38296</v>
      </c>
      <c r="AO51" s="125">
        <v>-72.8</v>
      </c>
      <c r="AP51" s="136">
        <v>65080</v>
      </c>
      <c r="AQ51" s="149">
        <v>-10.4</v>
      </c>
      <c r="AR51" s="159">
        <v>-62.4</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282</v>
      </c>
      <c r="AM52" s="109">
        <v>584651</v>
      </c>
      <c r="AN52" s="116">
        <v>25017</v>
      </c>
      <c r="AO52" s="126">
        <v>-49.4</v>
      </c>
      <c r="AP52" s="137">
        <v>38201</v>
      </c>
      <c r="AQ52" s="150">
        <v>4.8</v>
      </c>
      <c r="AR52" s="160">
        <v>-54.2</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529</v>
      </c>
      <c r="AL53" s="103"/>
      <c r="AM53" s="108">
        <v>1133966</v>
      </c>
      <c r="AN53" s="115">
        <v>49365</v>
      </c>
      <c r="AO53" s="125">
        <v>28.9</v>
      </c>
      <c r="AP53" s="136">
        <v>79288</v>
      </c>
      <c r="AQ53" s="149">
        <v>21.8</v>
      </c>
      <c r="AR53" s="159">
        <v>7.1</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282</v>
      </c>
      <c r="AM54" s="109">
        <v>603228</v>
      </c>
      <c r="AN54" s="116">
        <v>26260</v>
      </c>
      <c r="AO54" s="126">
        <v>5</v>
      </c>
      <c r="AP54" s="137">
        <v>41870</v>
      </c>
      <c r="AQ54" s="150">
        <v>9.6</v>
      </c>
      <c r="AR54" s="160">
        <v>-4.5999999999999996</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481</v>
      </c>
      <c r="AL55" s="103"/>
      <c r="AM55" s="108">
        <v>1477214</v>
      </c>
      <c r="AN55" s="115">
        <v>65343</v>
      </c>
      <c r="AO55" s="125">
        <v>32.4</v>
      </c>
      <c r="AP55" s="136">
        <v>84962</v>
      </c>
      <c r="AQ55" s="149">
        <v>7.2</v>
      </c>
      <c r="AR55" s="159">
        <v>25.2</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282</v>
      </c>
      <c r="AM56" s="109">
        <v>775197</v>
      </c>
      <c r="AN56" s="116">
        <v>34290</v>
      </c>
      <c r="AO56" s="126">
        <v>30.6</v>
      </c>
      <c r="AP56" s="137">
        <v>42793</v>
      </c>
      <c r="AQ56" s="150">
        <v>2.2000000000000002</v>
      </c>
      <c r="AR56" s="160">
        <v>28.4</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530</v>
      </c>
      <c r="AL57" s="103"/>
      <c r="AM57" s="108">
        <v>1339774</v>
      </c>
      <c r="AN57" s="115">
        <v>59905</v>
      </c>
      <c r="AO57" s="125">
        <v>-8.3000000000000007</v>
      </c>
      <c r="AP57" s="136">
        <v>69604</v>
      </c>
      <c r="AQ57" s="149">
        <v>-18.100000000000001</v>
      </c>
      <c r="AR57" s="159">
        <v>9.8000000000000007</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282</v>
      </c>
      <c r="AM58" s="109">
        <v>832500</v>
      </c>
      <c r="AN58" s="116">
        <v>37223</v>
      </c>
      <c r="AO58" s="126">
        <v>8.6</v>
      </c>
      <c r="AP58" s="137">
        <v>36247</v>
      </c>
      <c r="AQ58" s="150">
        <v>-15.3</v>
      </c>
      <c r="AR58" s="160">
        <v>23.9</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140</v>
      </c>
      <c r="AL59" s="103"/>
      <c r="AM59" s="108">
        <v>1481278</v>
      </c>
      <c r="AN59" s="115">
        <v>67273</v>
      </c>
      <c r="AO59" s="125">
        <v>12.3</v>
      </c>
      <c r="AP59" s="136">
        <v>68410</v>
      </c>
      <c r="AQ59" s="149">
        <v>-1.7</v>
      </c>
      <c r="AR59" s="159">
        <v>14</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282</v>
      </c>
      <c r="AM60" s="109">
        <v>753853</v>
      </c>
      <c r="AN60" s="116">
        <v>34236</v>
      </c>
      <c r="AO60" s="126">
        <v>-8</v>
      </c>
      <c r="AP60" s="137">
        <v>35086</v>
      </c>
      <c r="AQ60" s="150">
        <v>-3.2</v>
      </c>
      <c r="AR60" s="160">
        <v>-4.8</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431</v>
      </c>
      <c r="AL61" s="106"/>
      <c r="AM61" s="108">
        <v>1265443</v>
      </c>
      <c r="AN61" s="115">
        <v>56036</v>
      </c>
      <c r="AO61" s="125">
        <v>-1.5</v>
      </c>
      <c r="AP61" s="136">
        <v>73469</v>
      </c>
      <c r="AQ61" s="151">
        <v>-0.2</v>
      </c>
      <c r="AR61" s="159">
        <v>-1.3</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282</v>
      </c>
      <c r="AM62" s="109">
        <v>709886</v>
      </c>
      <c r="AN62" s="116">
        <v>31405</v>
      </c>
      <c r="AO62" s="126">
        <v>-2.6</v>
      </c>
      <c r="AP62" s="137">
        <v>38839</v>
      </c>
      <c r="AQ62" s="150">
        <v>-0.4</v>
      </c>
      <c r="AR62" s="160">
        <v>-2.2000000000000002</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VT4m7b7aUyyySY5jxn+DUO/arvhtIGmOnVkY0HX0pvoAZ9en7UH0wvAf0JMIHmmYASIT+73igs3GCT5XtuJ8JA==" saltValue="SGG2VdlbCIV+PmXHbauqZ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97</v>
      </c>
    </row>
    <row r="121" spans="125:125" ht="13.5" hidden="1" customHeight="1" x14ac:dyDescent="0.2">
      <c r="DU121" s="78"/>
    </row>
  </sheetData>
  <sheetProtection algorithmName="SHA-512" hashValue="oojWXyElIR0mSvd05S3/NgChfE1YztYKssqEwCHJM0SXUr+VhvGObZjs7K02brzfF4UQlgMdrUfIZQuBPNKArw==" saltValue="BHaNqFwGfEi1bpESebrPww==" spinCount="100000" sheet="1" objects="1" scenarios="1"/>
  <phoneticPr fontId="6"/>
  <printOptions horizontalCentered="1" verticalCentered="1"/>
  <pageMargins left="0" right="0" top="0" bottom="0" header="0" footer="0"/>
  <pageSetup paperSize="8" scale="5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97</v>
      </c>
    </row>
  </sheetData>
  <sheetProtection algorithmName="SHA-512" hashValue="uzv/T0yE/aqbdaMcJ9zYTMRJvUnCgDPfdpndOO3bL6yp/MSbwa52uZRB2VHDJE3Gnc8tNpkCJHpO//JRdVj4Ug==" saltValue="0XziZSmH/O8w/SSZeKF+1A==" spinCount="100000" sheet="1" objects="1" scenarios="1"/>
  <phoneticPr fontId="6"/>
  <printOptions horizontalCentered="1" verticalCentered="1"/>
  <pageMargins left="0" right="0" top="0" bottom="0" header="0" footer="0"/>
  <pageSetup paperSize="8" scale="5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7</v>
      </c>
      <c r="C46" s="171"/>
      <c r="D46" s="171"/>
      <c r="E46" s="172" t="s">
        <v>16</v>
      </c>
      <c r="F46" s="173" t="s">
        <v>532</v>
      </c>
      <c r="G46" s="177" t="s">
        <v>533</v>
      </c>
      <c r="H46" s="177" t="s">
        <v>534</v>
      </c>
      <c r="I46" s="177" t="s">
        <v>535</v>
      </c>
      <c r="J46" s="182" t="s">
        <v>536</v>
      </c>
    </row>
    <row r="47" spans="2:10" ht="57.75" customHeight="1" x14ac:dyDescent="0.2">
      <c r="B47" s="168"/>
      <c r="C47" s="1041" t="s">
        <v>3</v>
      </c>
      <c r="D47" s="1041"/>
      <c r="E47" s="1042"/>
      <c r="F47" s="174">
        <v>28.23</v>
      </c>
      <c r="G47" s="178">
        <v>28.84</v>
      </c>
      <c r="H47" s="178">
        <v>25.71</v>
      </c>
      <c r="I47" s="178">
        <v>23.3</v>
      </c>
      <c r="J47" s="183">
        <v>34.81</v>
      </c>
    </row>
    <row r="48" spans="2:10" ht="57.75" customHeight="1" x14ac:dyDescent="0.2">
      <c r="B48" s="169"/>
      <c r="C48" s="1043" t="s">
        <v>9</v>
      </c>
      <c r="D48" s="1043"/>
      <c r="E48" s="1044"/>
      <c r="F48" s="175">
        <v>5.85</v>
      </c>
      <c r="G48" s="179">
        <v>6.69</v>
      </c>
      <c r="H48" s="179">
        <v>6.34</v>
      </c>
      <c r="I48" s="179">
        <v>8.24</v>
      </c>
      <c r="J48" s="184">
        <v>7.28</v>
      </c>
    </row>
    <row r="49" spans="2:10" ht="57.75" customHeight="1" x14ac:dyDescent="0.2">
      <c r="B49" s="170"/>
      <c r="C49" s="1045" t="s">
        <v>15</v>
      </c>
      <c r="D49" s="1045"/>
      <c r="E49" s="1046"/>
      <c r="F49" s="176">
        <v>1.26</v>
      </c>
      <c r="G49" s="180">
        <v>0.75</v>
      </c>
      <c r="H49" s="180" t="s">
        <v>537</v>
      </c>
      <c r="I49" s="180">
        <v>0.71</v>
      </c>
      <c r="J49" s="185">
        <v>9.6999999999999993</v>
      </c>
    </row>
    <row r="50" spans="2:10" ht="13.2" x14ac:dyDescent="0.2"/>
  </sheetData>
  <sheetProtection algorithmName="SHA-512" hashValue="yH4kn4FvhDeKUPwV75z9Dcwez1R+JaVn0OcejUZSdE4uueoi6uZJBTnEzrOWiACMh/lB+pcGvKF4dCEGFPBHsg==" saltValue="kKVDjJ56OmRIzfkX/IMEW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532</v>
      </c>
      <c r="G33" s="201" t="s">
        <v>533</v>
      </c>
      <c r="H33" s="201" t="s">
        <v>534</v>
      </c>
      <c r="I33" s="201" t="s">
        <v>535</v>
      </c>
      <c r="J33" s="205" t="s">
        <v>536</v>
      </c>
      <c r="K33" s="186"/>
      <c r="L33" s="186"/>
      <c r="M33" s="186"/>
      <c r="N33" s="186"/>
      <c r="O33" s="186"/>
      <c r="P33" s="186"/>
    </row>
    <row r="34" spans="1:16" ht="39" customHeight="1" x14ac:dyDescent="0.2">
      <c r="A34" s="186"/>
      <c r="B34" s="188"/>
      <c r="C34" s="1047" t="s">
        <v>271</v>
      </c>
      <c r="D34" s="1047"/>
      <c r="E34" s="1048"/>
      <c r="F34" s="197">
        <v>5.84</v>
      </c>
      <c r="G34" s="202">
        <v>6.69</v>
      </c>
      <c r="H34" s="202">
        <v>6.34</v>
      </c>
      <c r="I34" s="202">
        <v>8.23</v>
      </c>
      <c r="J34" s="206">
        <v>7.28</v>
      </c>
      <c r="K34" s="186"/>
      <c r="L34" s="186"/>
      <c r="M34" s="186"/>
      <c r="N34" s="186"/>
      <c r="O34" s="186"/>
      <c r="P34" s="186"/>
    </row>
    <row r="35" spans="1:16" ht="39" customHeight="1" x14ac:dyDescent="0.2">
      <c r="A35" s="186"/>
      <c r="B35" s="189"/>
      <c r="C35" s="1049" t="s">
        <v>466</v>
      </c>
      <c r="D35" s="1049"/>
      <c r="E35" s="1050"/>
      <c r="F35" s="198">
        <v>4.0199999999999996</v>
      </c>
      <c r="G35" s="203">
        <v>4.63</v>
      </c>
      <c r="H35" s="203">
        <v>4.01</v>
      </c>
      <c r="I35" s="203">
        <v>3.29</v>
      </c>
      <c r="J35" s="207">
        <v>3.04</v>
      </c>
      <c r="K35" s="186"/>
      <c r="L35" s="186"/>
      <c r="M35" s="186"/>
      <c r="N35" s="186"/>
      <c r="O35" s="186"/>
      <c r="P35" s="186"/>
    </row>
    <row r="36" spans="1:16" ht="39" customHeight="1" x14ac:dyDescent="0.2">
      <c r="A36" s="186"/>
      <c r="B36" s="189"/>
      <c r="C36" s="1049" t="s">
        <v>28</v>
      </c>
      <c r="D36" s="1049"/>
      <c r="E36" s="1050"/>
      <c r="F36" s="198">
        <v>1.98</v>
      </c>
      <c r="G36" s="203">
        <v>2.02</v>
      </c>
      <c r="H36" s="203">
        <v>1.24</v>
      </c>
      <c r="I36" s="203">
        <v>0.8</v>
      </c>
      <c r="J36" s="207">
        <v>0.98</v>
      </c>
      <c r="K36" s="186"/>
      <c r="L36" s="186"/>
      <c r="M36" s="186"/>
      <c r="N36" s="186"/>
      <c r="O36" s="186"/>
      <c r="P36" s="186"/>
    </row>
    <row r="37" spans="1:16" ht="39" customHeight="1" x14ac:dyDescent="0.2">
      <c r="A37" s="186"/>
      <c r="B37" s="189"/>
      <c r="C37" s="1049" t="s">
        <v>465</v>
      </c>
      <c r="D37" s="1049"/>
      <c r="E37" s="1050"/>
      <c r="F37" s="198">
        <v>7.0000000000000007E-2</v>
      </c>
      <c r="G37" s="203">
        <v>0.16</v>
      </c>
      <c r="H37" s="203">
        <v>0.38</v>
      </c>
      <c r="I37" s="203">
        <v>0.57999999999999996</v>
      </c>
      <c r="J37" s="207">
        <v>0.44</v>
      </c>
      <c r="K37" s="186"/>
      <c r="L37" s="186"/>
      <c r="M37" s="186"/>
      <c r="N37" s="186"/>
      <c r="O37" s="186"/>
      <c r="P37" s="186"/>
    </row>
    <row r="38" spans="1:16" ht="39" customHeight="1" x14ac:dyDescent="0.2">
      <c r="A38" s="186"/>
      <c r="B38" s="189"/>
      <c r="C38" s="1049" t="s">
        <v>176</v>
      </c>
      <c r="D38" s="1049"/>
      <c r="E38" s="1050"/>
      <c r="F38" s="198">
        <v>0.03</v>
      </c>
      <c r="G38" s="203">
        <v>0.05</v>
      </c>
      <c r="H38" s="203">
        <v>0.06</v>
      </c>
      <c r="I38" s="203">
        <v>7.0000000000000007E-2</v>
      </c>
      <c r="J38" s="207">
        <v>0.09</v>
      </c>
      <c r="K38" s="186"/>
      <c r="L38" s="186"/>
      <c r="M38" s="186"/>
      <c r="N38" s="186"/>
      <c r="O38" s="186"/>
      <c r="P38" s="186"/>
    </row>
    <row r="39" spans="1:16" ht="39" customHeight="1" x14ac:dyDescent="0.2">
      <c r="A39" s="186"/>
      <c r="B39" s="189"/>
      <c r="C39" s="1049" t="s">
        <v>47</v>
      </c>
      <c r="D39" s="1049"/>
      <c r="E39" s="1050"/>
      <c r="F39" s="198">
        <v>0.03</v>
      </c>
      <c r="G39" s="203">
        <v>0.03</v>
      </c>
      <c r="H39" s="203">
        <v>0.03</v>
      </c>
      <c r="I39" s="203">
        <v>0.03</v>
      </c>
      <c r="J39" s="207">
        <v>0.03</v>
      </c>
      <c r="K39" s="186"/>
      <c r="L39" s="186"/>
      <c r="M39" s="186"/>
      <c r="N39" s="186"/>
      <c r="O39" s="186"/>
      <c r="P39" s="186"/>
    </row>
    <row r="40" spans="1:16" ht="39" customHeight="1" x14ac:dyDescent="0.2">
      <c r="A40" s="186"/>
      <c r="B40" s="189"/>
      <c r="C40" s="1049" t="s">
        <v>229</v>
      </c>
      <c r="D40" s="1049"/>
      <c r="E40" s="1050"/>
      <c r="F40" s="198">
        <v>0.01</v>
      </c>
      <c r="G40" s="203">
        <v>0.01</v>
      </c>
      <c r="H40" s="203">
        <v>0.01</v>
      </c>
      <c r="I40" s="203">
        <v>0.01</v>
      </c>
      <c r="J40" s="207">
        <v>0.01</v>
      </c>
      <c r="K40" s="186"/>
      <c r="L40" s="186"/>
      <c r="M40" s="186"/>
      <c r="N40" s="186"/>
      <c r="O40" s="186"/>
      <c r="P40" s="186"/>
    </row>
    <row r="41" spans="1:16" ht="39" customHeight="1" x14ac:dyDescent="0.2">
      <c r="A41" s="186"/>
      <c r="B41" s="189"/>
      <c r="C41" s="1049" t="s">
        <v>468</v>
      </c>
      <c r="D41" s="1049"/>
      <c r="E41" s="1050"/>
      <c r="F41" s="198">
        <v>0</v>
      </c>
      <c r="G41" s="203">
        <v>0</v>
      </c>
      <c r="H41" s="203">
        <v>0</v>
      </c>
      <c r="I41" s="203">
        <v>0</v>
      </c>
      <c r="J41" s="207">
        <v>0</v>
      </c>
      <c r="K41" s="186"/>
      <c r="L41" s="186"/>
      <c r="M41" s="186"/>
      <c r="N41" s="186"/>
      <c r="O41" s="186"/>
      <c r="P41" s="186"/>
    </row>
    <row r="42" spans="1:16" ht="39" customHeight="1" x14ac:dyDescent="0.2">
      <c r="A42" s="186"/>
      <c r="B42" s="190"/>
      <c r="C42" s="1049" t="s">
        <v>538</v>
      </c>
      <c r="D42" s="1049"/>
      <c r="E42" s="1050"/>
      <c r="F42" s="198" t="s">
        <v>206</v>
      </c>
      <c r="G42" s="203" t="s">
        <v>206</v>
      </c>
      <c r="H42" s="203" t="s">
        <v>206</v>
      </c>
      <c r="I42" s="203" t="s">
        <v>206</v>
      </c>
      <c r="J42" s="207" t="s">
        <v>206</v>
      </c>
      <c r="K42" s="186"/>
      <c r="L42" s="186"/>
      <c r="M42" s="186"/>
      <c r="N42" s="186"/>
      <c r="O42" s="186"/>
      <c r="P42" s="186"/>
    </row>
    <row r="43" spans="1:16" ht="39" customHeight="1" x14ac:dyDescent="0.2">
      <c r="A43" s="186"/>
      <c r="B43" s="191"/>
      <c r="C43" s="1051" t="s">
        <v>491</v>
      </c>
      <c r="D43" s="1051"/>
      <c r="E43" s="1052"/>
      <c r="F43" s="199">
        <v>0</v>
      </c>
      <c r="G43" s="204">
        <v>0</v>
      </c>
      <c r="H43" s="204">
        <v>0</v>
      </c>
      <c r="I43" s="204">
        <v>0</v>
      </c>
      <c r="J43" s="208">
        <v>0</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PV3b7s2jqSaEYkA6jBE6a6pzzfzlaP0wLgXCwoZIoWE/Iwd/mCwpryopG2YEVnr490ETnk+y0jZP0r6IxAbKtQ==" saltValue="vMU8oCbpLlxrypS6YTCGf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
      <c r="A44" s="85"/>
      <c r="B44" s="209" t="s">
        <v>26</v>
      </c>
      <c r="C44" s="215"/>
      <c r="D44" s="215"/>
      <c r="E44" s="223"/>
      <c r="F44" s="223"/>
      <c r="G44" s="223"/>
      <c r="H44" s="223"/>
      <c r="I44" s="223"/>
      <c r="J44" s="226" t="s">
        <v>16</v>
      </c>
      <c r="K44" s="228" t="s">
        <v>532</v>
      </c>
      <c r="L44" s="237" t="s">
        <v>533</v>
      </c>
      <c r="M44" s="237" t="s">
        <v>534</v>
      </c>
      <c r="N44" s="237" t="s">
        <v>535</v>
      </c>
      <c r="O44" s="246" t="s">
        <v>536</v>
      </c>
      <c r="P44" s="85"/>
      <c r="Q44" s="85"/>
      <c r="R44" s="85"/>
      <c r="S44" s="85"/>
      <c r="T44" s="85"/>
      <c r="U44" s="85"/>
    </row>
    <row r="45" spans="1:21" ht="30.75" customHeight="1" x14ac:dyDescent="0.2">
      <c r="A45" s="85"/>
      <c r="B45" s="1078" t="s">
        <v>27</v>
      </c>
      <c r="C45" s="1079"/>
      <c r="D45" s="218"/>
      <c r="E45" s="1053" t="s">
        <v>25</v>
      </c>
      <c r="F45" s="1053"/>
      <c r="G45" s="1053"/>
      <c r="H45" s="1053"/>
      <c r="I45" s="1053"/>
      <c r="J45" s="1054"/>
      <c r="K45" s="229">
        <v>1516</v>
      </c>
      <c r="L45" s="238">
        <v>1436</v>
      </c>
      <c r="M45" s="238">
        <v>1519</v>
      </c>
      <c r="N45" s="238">
        <v>1520</v>
      </c>
      <c r="O45" s="247">
        <v>1497</v>
      </c>
      <c r="P45" s="85"/>
      <c r="Q45" s="85"/>
      <c r="R45" s="85"/>
      <c r="S45" s="85"/>
      <c r="T45" s="85"/>
      <c r="U45" s="85"/>
    </row>
    <row r="46" spans="1:21" ht="30.75" customHeight="1" x14ac:dyDescent="0.2">
      <c r="A46" s="85"/>
      <c r="B46" s="1080"/>
      <c r="C46" s="1081"/>
      <c r="D46" s="219"/>
      <c r="E46" s="1055" t="s">
        <v>29</v>
      </c>
      <c r="F46" s="1055"/>
      <c r="G46" s="1055"/>
      <c r="H46" s="1055"/>
      <c r="I46" s="1055"/>
      <c r="J46" s="1056"/>
      <c r="K46" s="230" t="s">
        <v>206</v>
      </c>
      <c r="L46" s="239" t="s">
        <v>206</v>
      </c>
      <c r="M46" s="239" t="s">
        <v>206</v>
      </c>
      <c r="N46" s="239" t="s">
        <v>206</v>
      </c>
      <c r="O46" s="248" t="s">
        <v>206</v>
      </c>
      <c r="P46" s="85"/>
      <c r="Q46" s="85"/>
      <c r="R46" s="85"/>
      <c r="S46" s="85"/>
      <c r="T46" s="85"/>
      <c r="U46" s="85"/>
    </row>
    <row r="47" spans="1:21" ht="30.75" customHeight="1" x14ac:dyDescent="0.2">
      <c r="A47" s="85"/>
      <c r="B47" s="1080"/>
      <c r="C47" s="1081"/>
      <c r="D47" s="219"/>
      <c r="E47" s="1055" t="s">
        <v>32</v>
      </c>
      <c r="F47" s="1055"/>
      <c r="G47" s="1055"/>
      <c r="H47" s="1055"/>
      <c r="I47" s="1055"/>
      <c r="J47" s="1056"/>
      <c r="K47" s="230" t="s">
        <v>206</v>
      </c>
      <c r="L47" s="239" t="s">
        <v>206</v>
      </c>
      <c r="M47" s="239" t="s">
        <v>206</v>
      </c>
      <c r="N47" s="239" t="s">
        <v>206</v>
      </c>
      <c r="O47" s="248" t="s">
        <v>206</v>
      </c>
      <c r="P47" s="85"/>
      <c r="Q47" s="85"/>
      <c r="R47" s="85"/>
      <c r="S47" s="85"/>
      <c r="T47" s="85"/>
      <c r="U47" s="85"/>
    </row>
    <row r="48" spans="1:21" ht="30.75" customHeight="1" x14ac:dyDescent="0.2">
      <c r="A48" s="85"/>
      <c r="B48" s="1080"/>
      <c r="C48" s="1081"/>
      <c r="D48" s="219"/>
      <c r="E48" s="1055" t="s">
        <v>38</v>
      </c>
      <c r="F48" s="1055"/>
      <c r="G48" s="1055"/>
      <c r="H48" s="1055"/>
      <c r="I48" s="1055"/>
      <c r="J48" s="1056"/>
      <c r="K48" s="230">
        <v>396</v>
      </c>
      <c r="L48" s="239">
        <v>410</v>
      </c>
      <c r="M48" s="239">
        <v>409</v>
      </c>
      <c r="N48" s="239">
        <v>447</v>
      </c>
      <c r="O48" s="248">
        <v>393</v>
      </c>
      <c r="P48" s="85"/>
      <c r="Q48" s="85"/>
      <c r="R48" s="85"/>
      <c r="S48" s="85"/>
      <c r="T48" s="85"/>
      <c r="U48" s="85"/>
    </row>
    <row r="49" spans="1:21" ht="30.75" customHeight="1" x14ac:dyDescent="0.2">
      <c r="A49" s="85"/>
      <c r="B49" s="1080"/>
      <c r="C49" s="1081"/>
      <c r="D49" s="219"/>
      <c r="E49" s="1055" t="s">
        <v>0</v>
      </c>
      <c r="F49" s="1055"/>
      <c r="G49" s="1055"/>
      <c r="H49" s="1055"/>
      <c r="I49" s="1055"/>
      <c r="J49" s="1056"/>
      <c r="K49" s="230">
        <v>101</v>
      </c>
      <c r="L49" s="239">
        <v>110</v>
      </c>
      <c r="M49" s="239">
        <v>138</v>
      </c>
      <c r="N49" s="239">
        <v>90</v>
      </c>
      <c r="O49" s="248">
        <v>222</v>
      </c>
      <c r="P49" s="85"/>
      <c r="Q49" s="85"/>
      <c r="R49" s="85"/>
      <c r="S49" s="85"/>
      <c r="T49" s="85"/>
      <c r="U49" s="85"/>
    </row>
    <row r="50" spans="1:21" ht="30.75" customHeight="1" x14ac:dyDescent="0.2">
      <c r="A50" s="85"/>
      <c r="B50" s="1080"/>
      <c r="C50" s="1081"/>
      <c r="D50" s="219"/>
      <c r="E50" s="1055" t="s">
        <v>40</v>
      </c>
      <c r="F50" s="1055"/>
      <c r="G50" s="1055"/>
      <c r="H50" s="1055"/>
      <c r="I50" s="1055"/>
      <c r="J50" s="1056"/>
      <c r="K50" s="230" t="s">
        <v>206</v>
      </c>
      <c r="L50" s="239" t="s">
        <v>206</v>
      </c>
      <c r="M50" s="239" t="s">
        <v>206</v>
      </c>
      <c r="N50" s="239" t="s">
        <v>206</v>
      </c>
      <c r="O50" s="248" t="s">
        <v>206</v>
      </c>
      <c r="P50" s="85"/>
      <c r="Q50" s="85"/>
      <c r="R50" s="85"/>
      <c r="S50" s="85"/>
      <c r="T50" s="85"/>
      <c r="U50" s="85"/>
    </row>
    <row r="51" spans="1:21" ht="30.75" customHeight="1" x14ac:dyDescent="0.2">
      <c r="A51" s="85"/>
      <c r="B51" s="1082"/>
      <c r="C51" s="1083"/>
      <c r="D51" s="220"/>
      <c r="E51" s="1055" t="s">
        <v>44</v>
      </c>
      <c r="F51" s="1055"/>
      <c r="G51" s="1055"/>
      <c r="H51" s="1055"/>
      <c r="I51" s="1055"/>
      <c r="J51" s="1056"/>
      <c r="K51" s="230" t="s">
        <v>206</v>
      </c>
      <c r="L51" s="239" t="s">
        <v>206</v>
      </c>
      <c r="M51" s="239" t="s">
        <v>206</v>
      </c>
      <c r="N51" s="239" t="s">
        <v>206</v>
      </c>
      <c r="O51" s="248" t="s">
        <v>206</v>
      </c>
      <c r="P51" s="85"/>
      <c r="Q51" s="85"/>
      <c r="R51" s="85"/>
      <c r="S51" s="85"/>
      <c r="T51" s="85"/>
      <c r="U51" s="85"/>
    </row>
    <row r="52" spans="1:21" ht="30.75" customHeight="1" x14ac:dyDescent="0.2">
      <c r="A52" s="85"/>
      <c r="B52" s="1057" t="s">
        <v>46</v>
      </c>
      <c r="C52" s="1058"/>
      <c r="D52" s="220"/>
      <c r="E52" s="1055" t="s">
        <v>48</v>
      </c>
      <c r="F52" s="1055"/>
      <c r="G52" s="1055"/>
      <c r="H52" s="1055"/>
      <c r="I52" s="1055"/>
      <c r="J52" s="1056"/>
      <c r="K52" s="230">
        <v>1418</v>
      </c>
      <c r="L52" s="239">
        <v>1331</v>
      </c>
      <c r="M52" s="239">
        <v>1349</v>
      </c>
      <c r="N52" s="239">
        <v>1311</v>
      </c>
      <c r="O52" s="248">
        <v>1291</v>
      </c>
      <c r="P52" s="85"/>
      <c r="Q52" s="85"/>
      <c r="R52" s="85"/>
      <c r="S52" s="85"/>
      <c r="T52" s="85"/>
      <c r="U52" s="85"/>
    </row>
    <row r="53" spans="1:21" ht="30.75" customHeight="1" x14ac:dyDescent="0.2">
      <c r="A53" s="85"/>
      <c r="B53" s="1059" t="s">
        <v>49</v>
      </c>
      <c r="C53" s="1060"/>
      <c r="D53" s="221"/>
      <c r="E53" s="1061" t="s">
        <v>52</v>
      </c>
      <c r="F53" s="1061"/>
      <c r="G53" s="1061"/>
      <c r="H53" s="1061"/>
      <c r="I53" s="1061"/>
      <c r="J53" s="1062"/>
      <c r="K53" s="231">
        <v>595</v>
      </c>
      <c r="L53" s="240">
        <v>625</v>
      </c>
      <c r="M53" s="240">
        <v>717</v>
      </c>
      <c r="N53" s="240">
        <v>746</v>
      </c>
      <c r="O53" s="249">
        <v>821</v>
      </c>
      <c r="P53" s="85"/>
      <c r="Q53" s="85"/>
      <c r="R53" s="85"/>
      <c r="S53" s="85"/>
      <c r="T53" s="85"/>
      <c r="U53" s="85"/>
    </row>
    <row r="54" spans="1:21" ht="24" customHeight="1" x14ac:dyDescent="0.2">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5</v>
      </c>
      <c r="C56" s="216"/>
      <c r="D56" s="216"/>
      <c r="E56" s="216"/>
      <c r="F56" s="216"/>
      <c r="G56" s="216"/>
      <c r="H56" s="216"/>
      <c r="I56" s="216"/>
      <c r="J56" s="216"/>
      <c r="K56" s="232"/>
      <c r="L56" s="232"/>
      <c r="M56" s="232"/>
      <c r="N56" s="232"/>
      <c r="O56" s="250" t="s">
        <v>539</v>
      </c>
      <c r="P56" s="85"/>
      <c r="Q56" s="85"/>
      <c r="R56" s="85"/>
      <c r="S56" s="85"/>
      <c r="T56" s="85"/>
      <c r="U56" s="85"/>
    </row>
    <row r="57" spans="1:21" ht="31.5" customHeight="1" x14ac:dyDescent="0.2">
      <c r="A57" s="85"/>
      <c r="B57" s="212"/>
      <c r="C57" s="217"/>
      <c r="D57" s="217"/>
      <c r="E57" s="224"/>
      <c r="F57" s="224"/>
      <c r="G57" s="224"/>
      <c r="H57" s="224"/>
      <c r="I57" s="224"/>
      <c r="J57" s="227" t="s">
        <v>16</v>
      </c>
      <c r="K57" s="233" t="s">
        <v>532</v>
      </c>
      <c r="L57" s="241" t="s">
        <v>533</v>
      </c>
      <c r="M57" s="241" t="s">
        <v>534</v>
      </c>
      <c r="N57" s="241" t="s">
        <v>535</v>
      </c>
      <c r="O57" s="251" t="s">
        <v>536</v>
      </c>
      <c r="P57" s="85"/>
      <c r="Q57" s="85"/>
      <c r="R57" s="85"/>
      <c r="S57" s="85"/>
      <c r="T57" s="85"/>
      <c r="U57" s="85"/>
    </row>
    <row r="58" spans="1:21" ht="31.5" customHeight="1" x14ac:dyDescent="0.2">
      <c r="B58" s="1072" t="s">
        <v>62</v>
      </c>
      <c r="C58" s="1073"/>
      <c r="D58" s="1063" t="s">
        <v>65</v>
      </c>
      <c r="E58" s="1064"/>
      <c r="F58" s="1064"/>
      <c r="G58" s="1064"/>
      <c r="H58" s="1064"/>
      <c r="I58" s="1064"/>
      <c r="J58" s="1065"/>
      <c r="K58" s="234"/>
      <c r="L58" s="242"/>
      <c r="M58" s="242"/>
      <c r="N58" s="242"/>
      <c r="O58" s="252"/>
    </row>
    <row r="59" spans="1:21" ht="31.5" customHeight="1" x14ac:dyDescent="0.2">
      <c r="B59" s="1074"/>
      <c r="C59" s="1075"/>
      <c r="D59" s="1066" t="s">
        <v>12</v>
      </c>
      <c r="E59" s="1067"/>
      <c r="F59" s="1067"/>
      <c r="G59" s="1067"/>
      <c r="H59" s="1067"/>
      <c r="I59" s="1067"/>
      <c r="J59" s="1068"/>
      <c r="K59" s="235"/>
      <c r="L59" s="243"/>
      <c r="M59" s="243"/>
      <c r="N59" s="243"/>
      <c r="O59" s="253"/>
    </row>
    <row r="60" spans="1:21" ht="31.5" customHeight="1" x14ac:dyDescent="0.2">
      <c r="B60" s="1076"/>
      <c r="C60" s="1077"/>
      <c r="D60" s="1069" t="s">
        <v>67</v>
      </c>
      <c r="E60" s="1070"/>
      <c r="F60" s="1070"/>
      <c r="G60" s="1070"/>
      <c r="H60" s="1070"/>
      <c r="I60" s="1070"/>
      <c r="J60" s="1071"/>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ENTsBLqcS3hZ5mBRuyKfEVFfSRmttodds3BJnQNJRxMYTRhuF1j8vOBY6/bPmyvX1ddH9EmHMuWZA7/pKOYOzg==" saltValue="buC1BmBVIBPGYM7CD9L6X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
      <c r="B40" s="209" t="s">
        <v>26</v>
      </c>
      <c r="C40" s="215"/>
      <c r="D40" s="215"/>
      <c r="E40" s="223"/>
      <c r="F40" s="223"/>
      <c r="G40" s="223"/>
      <c r="H40" s="226" t="s">
        <v>16</v>
      </c>
      <c r="I40" s="228" t="s">
        <v>532</v>
      </c>
      <c r="J40" s="237" t="s">
        <v>533</v>
      </c>
      <c r="K40" s="237" t="s">
        <v>534</v>
      </c>
      <c r="L40" s="237" t="s">
        <v>535</v>
      </c>
      <c r="M40" s="266" t="s">
        <v>536</v>
      </c>
    </row>
    <row r="41" spans="2:13" ht="27.75" customHeight="1" x14ac:dyDescent="0.2">
      <c r="B41" s="1078" t="s">
        <v>34</v>
      </c>
      <c r="C41" s="1079"/>
      <c r="D41" s="218"/>
      <c r="E41" s="1084" t="s">
        <v>68</v>
      </c>
      <c r="F41" s="1084"/>
      <c r="G41" s="1084"/>
      <c r="H41" s="1085"/>
      <c r="I41" s="259">
        <v>13813</v>
      </c>
      <c r="J41" s="263">
        <v>13411</v>
      </c>
      <c r="K41" s="263">
        <v>13108</v>
      </c>
      <c r="L41" s="263">
        <v>12588</v>
      </c>
      <c r="M41" s="267">
        <v>11955</v>
      </c>
    </row>
    <row r="42" spans="2:13" ht="27.75" customHeight="1" x14ac:dyDescent="0.2">
      <c r="B42" s="1080"/>
      <c r="C42" s="1081"/>
      <c r="D42" s="219"/>
      <c r="E42" s="1086" t="s">
        <v>76</v>
      </c>
      <c r="F42" s="1086"/>
      <c r="G42" s="1086"/>
      <c r="H42" s="1087"/>
      <c r="I42" s="260" t="s">
        <v>206</v>
      </c>
      <c r="J42" s="264" t="s">
        <v>206</v>
      </c>
      <c r="K42" s="264" t="s">
        <v>206</v>
      </c>
      <c r="L42" s="264" t="s">
        <v>206</v>
      </c>
      <c r="M42" s="268" t="s">
        <v>206</v>
      </c>
    </row>
    <row r="43" spans="2:13" ht="27.75" customHeight="1" x14ac:dyDescent="0.2">
      <c r="B43" s="1080"/>
      <c r="C43" s="1081"/>
      <c r="D43" s="219"/>
      <c r="E43" s="1086" t="s">
        <v>77</v>
      </c>
      <c r="F43" s="1086"/>
      <c r="G43" s="1086"/>
      <c r="H43" s="1087"/>
      <c r="I43" s="260">
        <v>4765</v>
      </c>
      <c r="J43" s="264">
        <v>4550</v>
      </c>
      <c r="K43" s="264">
        <v>4231</v>
      </c>
      <c r="L43" s="264">
        <v>3925</v>
      </c>
      <c r="M43" s="268">
        <v>3687</v>
      </c>
    </row>
    <row r="44" spans="2:13" ht="27.75" customHeight="1" x14ac:dyDescent="0.2">
      <c r="B44" s="1080"/>
      <c r="C44" s="1081"/>
      <c r="D44" s="219"/>
      <c r="E44" s="1086" t="s">
        <v>17</v>
      </c>
      <c r="F44" s="1086"/>
      <c r="G44" s="1086"/>
      <c r="H44" s="1087"/>
      <c r="I44" s="260">
        <v>1518</v>
      </c>
      <c r="J44" s="264">
        <v>1425</v>
      </c>
      <c r="K44" s="264">
        <v>1473</v>
      </c>
      <c r="L44" s="264">
        <v>1335</v>
      </c>
      <c r="M44" s="268">
        <v>1651</v>
      </c>
    </row>
    <row r="45" spans="2:13" ht="27.75" customHeight="1" x14ac:dyDescent="0.2">
      <c r="B45" s="1080"/>
      <c r="C45" s="1081"/>
      <c r="D45" s="219"/>
      <c r="E45" s="1086" t="s">
        <v>80</v>
      </c>
      <c r="F45" s="1086"/>
      <c r="G45" s="1086"/>
      <c r="H45" s="1087"/>
      <c r="I45" s="260">
        <v>2374</v>
      </c>
      <c r="J45" s="264">
        <v>2342</v>
      </c>
      <c r="K45" s="264">
        <v>2343</v>
      </c>
      <c r="L45" s="264">
        <v>2314</v>
      </c>
      <c r="M45" s="268">
        <v>2275</v>
      </c>
    </row>
    <row r="46" spans="2:13" ht="27.75" customHeight="1" x14ac:dyDescent="0.2">
      <c r="B46" s="1080"/>
      <c r="C46" s="1081"/>
      <c r="D46" s="220"/>
      <c r="E46" s="1086" t="s">
        <v>79</v>
      </c>
      <c r="F46" s="1086"/>
      <c r="G46" s="1086"/>
      <c r="H46" s="1087"/>
      <c r="I46" s="260" t="s">
        <v>206</v>
      </c>
      <c r="J46" s="264" t="s">
        <v>206</v>
      </c>
      <c r="K46" s="264" t="s">
        <v>206</v>
      </c>
      <c r="L46" s="264" t="s">
        <v>206</v>
      </c>
      <c r="M46" s="268" t="s">
        <v>206</v>
      </c>
    </row>
    <row r="47" spans="2:13" ht="27.75" customHeight="1" x14ac:dyDescent="0.2">
      <c r="B47" s="1080"/>
      <c r="C47" s="1081"/>
      <c r="D47" s="256"/>
      <c r="E47" s="1088" t="s">
        <v>82</v>
      </c>
      <c r="F47" s="1089"/>
      <c r="G47" s="1089"/>
      <c r="H47" s="1090"/>
      <c r="I47" s="260" t="s">
        <v>206</v>
      </c>
      <c r="J47" s="264" t="s">
        <v>206</v>
      </c>
      <c r="K47" s="264" t="s">
        <v>206</v>
      </c>
      <c r="L47" s="264" t="s">
        <v>206</v>
      </c>
      <c r="M47" s="268" t="s">
        <v>206</v>
      </c>
    </row>
    <row r="48" spans="2:13" ht="27.75" customHeight="1" x14ac:dyDescent="0.2">
      <c r="B48" s="1080"/>
      <c r="C48" s="1081"/>
      <c r="D48" s="219"/>
      <c r="E48" s="1086" t="s">
        <v>57</v>
      </c>
      <c r="F48" s="1086"/>
      <c r="G48" s="1086"/>
      <c r="H48" s="1087"/>
      <c r="I48" s="260" t="s">
        <v>206</v>
      </c>
      <c r="J48" s="264" t="s">
        <v>206</v>
      </c>
      <c r="K48" s="264" t="s">
        <v>206</v>
      </c>
      <c r="L48" s="264" t="s">
        <v>206</v>
      </c>
      <c r="M48" s="268" t="s">
        <v>206</v>
      </c>
    </row>
    <row r="49" spans="2:13" ht="27.75" customHeight="1" x14ac:dyDescent="0.2">
      <c r="B49" s="1082"/>
      <c r="C49" s="1083"/>
      <c r="D49" s="219"/>
      <c r="E49" s="1086" t="s">
        <v>86</v>
      </c>
      <c r="F49" s="1086"/>
      <c r="G49" s="1086"/>
      <c r="H49" s="1087"/>
      <c r="I49" s="260" t="s">
        <v>206</v>
      </c>
      <c r="J49" s="264" t="s">
        <v>206</v>
      </c>
      <c r="K49" s="264" t="s">
        <v>206</v>
      </c>
      <c r="L49" s="264" t="s">
        <v>206</v>
      </c>
      <c r="M49" s="268" t="s">
        <v>206</v>
      </c>
    </row>
    <row r="50" spans="2:13" ht="27.75" customHeight="1" x14ac:dyDescent="0.2">
      <c r="B50" s="1093" t="s">
        <v>88</v>
      </c>
      <c r="C50" s="1094"/>
      <c r="D50" s="257"/>
      <c r="E50" s="1086" t="s">
        <v>90</v>
      </c>
      <c r="F50" s="1086"/>
      <c r="G50" s="1086"/>
      <c r="H50" s="1087"/>
      <c r="I50" s="260">
        <v>4598</v>
      </c>
      <c r="J50" s="264">
        <v>4736</v>
      </c>
      <c r="K50" s="264">
        <v>5031</v>
      </c>
      <c r="L50" s="264">
        <v>5673</v>
      </c>
      <c r="M50" s="268">
        <v>6612</v>
      </c>
    </row>
    <row r="51" spans="2:13" ht="27.75" customHeight="1" x14ac:dyDescent="0.2">
      <c r="B51" s="1080"/>
      <c r="C51" s="1081"/>
      <c r="D51" s="219"/>
      <c r="E51" s="1086" t="s">
        <v>93</v>
      </c>
      <c r="F51" s="1086"/>
      <c r="G51" s="1086"/>
      <c r="H51" s="1087"/>
      <c r="I51" s="260">
        <v>88</v>
      </c>
      <c r="J51" s="264">
        <v>92</v>
      </c>
      <c r="K51" s="264">
        <v>77</v>
      </c>
      <c r="L51" s="264">
        <v>70</v>
      </c>
      <c r="M51" s="268">
        <v>65</v>
      </c>
    </row>
    <row r="52" spans="2:13" ht="27.75" customHeight="1" x14ac:dyDescent="0.2">
      <c r="B52" s="1082"/>
      <c r="C52" s="1083"/>
      <c r="D52" s="219"/>
      <c r="E52" s="1086" t="s">
        <v>42</v>
      </c>
      <c r="F52" s="1086"/>
      <c r="G52" s="1086"/>
      <c r="H52" s="1087"/>
      <c r="I52" s="260">
        <v>13600</v>
      </c>
      <c r="J52" s="264">
        <v>13108</v>
      </c>
      <c r="K52" s="264">
        <v>12628</v>
      </c>
      <c r="L52" s="264">
        <v>11946</v>
      </c>
      <c r="M52" s="268">
        <v>11297</v>
      </c>
    </row>
    <row r="53" spans="2:13" ht="27.75" customHeight="1" x14ac:dyDescent="0.2">
      <c r="B53" s="1059" t="s">
        <v>49</v>
      </c>
      <c r="C53" s="1060"/>
      <c r="D53" s="221"/>
      <c r="E53" s="1091" t="s">
        <v>96</v>
      </c>
      <c r="F53" s="1091"/>
      <c r="G53" s="1091"/>
      <c r="H53" s="1092"/>
      <c r="I53" s="261">
        <v>4183</v>
      </c>
      <c r="J53" s="265">
        <v>3791</v>
      </c>
      <c r="K53" s="265">
        <v>3420</v>
      </c>
      <c r="L53" s="265">
        <v>2473</v>
      </c>
      <c r="M53" s="269">
        <v>1593</v>
      </c>
    </row>
    <row r="54" spans="2:13" ht="27.75" customHeight="1" x14ac:dyDescent="0.2">
      <c r="B54" s="255" t="s">
        <v>70</v>
      </c>
      <c r="C54" s="192"/>
      <c r="D54" s="192"/>
      <c r="E54" s="258"/>
      <c r="F54" s="258"/>
      <c r="G54" s="258"/>
      <c r="H54" s="258"/>
      <c r="I54" s="262"/>
      <c r="J54" s="262"/>
      <c r="K54" s="262"/>
      <c r="L54" s="262"/>
      <c r="M54" s="262"/>
    </row>
    <row r="55" spans="2:13" ht="13.2" x14ac:dyDescent="0.2"/>
  </sheetData>
  <sheetProtection algorithmName="SHA-512" hashValue="zg5a/p8Uv2PhLqjvvLBGCzjW7AFMp+M19V/YItfsUVXxb8Stcp3ugOpdcecakh0DImAJiwvla7mrgdGd6NgGdw==" saltValue="j4neOFfRxcJ99oOarQilS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91</v>
      </c>
    </row>
    <row r="54" spans="2:8" ht="29.25" customHeight="1" x14ac:dyDescent="0.25">
      <c r="B54" s="270" t="s">
        <v>7</v>
      </c>
      <c r="C54" s="276"/>
      <c r="D54" s="276"/>
      <c r="E54" s="277" t="s">
        <v>16</v>
      </c>
      <c r="F54" s="278" t="s">
        <v>534</v>
      </c>
      <c r="G54" s="278" t="s">
        <v>535</v>
      </c>
      <c r="H54" s="286" t="s">
        <v>536</v>
      </c>
    </row>
    <row r="55" spans="2:8" ht="52.5" customHeight="1" x14ac:dyDescent="0.2">
      <c r="B55" s="271"/>
      <c r="C55" s="1095" t="s">
        <v>100</v>
      </c>
      <c r="D55" s="1095"/>
      <c r="E55" s="1096"/>
      <c r="F55" s="279">
        <v>1916</v>
      </c>
      <c r="G55" s="279">
        <v>1805</v>
      </c>
      <c r="H55" s="287">
        <v>2626</v>
      </c>
    </row>
    <row r="56" spans="2:8" ht="52.5" customHeight="1" x14ac:dyDescent="0.2">
      <c r="B56" s="272"/>
      <c r="C56" s="1097" t="s">
        <v>103</v>
      </c>
      <c r="D56" s="1097"/>
      <c r="E56" s="1098"/>
      <c r="F56" s="280">
        <v>661</v>
      </c>
      <c r="G56" s="280">
        <v>765</v>
      </c>
      <c r="H56" s="288">
        <v>755</v>
      </c>
    </row>
    <row r="57" spans="2:8" ht="53.25" customHeight="1" x14ac:dyDescent="0.2">
      <c r="B57" s="272"/>
      <c r="C57" s="1099" t="s">
        <v>73</v>
      </c>
      <c r="D57" s="1099"/>
      <c r="E57" s="1100"/>
      <c r="F57" s="281">
        <v>1976</v>
      </c>
      <c r="G57" s="281">
        <v>2489</v>
      </c>
      <c r="H57" s="289">
        <v>2530</v>
      </c>
    </row>
    <row r="58" spans="2:8" ht="45.75" customHeight="1" x14ac:dyDescent="0.2">
      <c r="B58" s="273"/>
      <c r="C58" s="1101" t="s">
        <v>540</v>
      </c>
      <c r="D58" s="1102"/>
      <c r="E58" s="1103"/>
      <c r="F58" s="282">
        <v>847</v>
      </c>
      <c r="G58" s="282">
        <v>1315</v>
      </c>
      <c r="H58" s="290">
        <v>1298</v>
      </c>
    </row>
    <row r="59" spans="2:8" ht="45.75" customHeight="1" x14ac:dyDescent="0.2">
      <c r="B59" s="273"/>
      <c r="C59" s="1101" t="s">
        <v>401</v>
      </c>
      <c r="D59" s="1102"/>
      <c r="E59" s="1103"/>
      <c r="F59" s="282">
        <v>414</v>
      </c>
      <c r="G59" s="282">
        <v>414</v>
      </c>
      <c r="H59" s="290">
        <v>414</v>
      </c>
    </row>
    <row r="60" spans="2:8" ht="45.75" customHeight="1" x14ac:dyDescent="0.2">
      <c r="B60" s="273"/>
      <c r="C60" s="1101" t="s">
        <v>541</v>
      </c>
      <c r="D60" s="1102"/>
      <c r="E60" s="1103"/>
      <c r="F60" s="282">
        <v>290</v>
      </c>
      <c r="G60" s="282">
        <v>284</v>
      </c>
      <c r="H60" s="290">
        <v>279</v>
      </c>
    </row>
    <row r="61" spans="2:8" ht="45.75" customHeight="1" x14ac:dyDescent="0.2">
      <c r="B61" s="273"/>
      <c r="C61" s="1101" t="s">
        <v>542</v>
      </c>
      <c r="D61" s="1102"/>
      <c r="E61" s="1103"/>
      <c r="F61" s="282">
        <v>78</v>
      </c>
      <c r="G61" s="282">
        <v>141</v>
      </c>
      <c r="H61" s="290">
        <v>192</v>
      </c>
    </row>
    <row r="62" spans="2:8" ht="45.75" customHeight="1" x14ac:dyDescent="0.2">
      <c r="B62" s="274"/>
      <c r="C62" s="1104" t="s">
        <v>262</v>
      </c>
      <c r="D62" s="1105"/>
      <c r="E62" s="1106"/>
      <c r="F62" s="283">
        <v>73</v>
      </c>
      <c r="G62" s="283">
        <v>73</v>
      </c>
      <c r="H62" s="291">
        <v>73</v>
      </c>
    </row>
    <row r="63" spans="2:8" ht="52.5" customHeight="1" x14ac:dyDescent="0.2">
      <c r="B63" s="275"/>
      <c r="C63" s="1107" t="s">
        <v>107</v>
      </c>
      <c r="D63" s="1107"/>
      <c r="E63" s="1108"/>
      <c r="F63" s="284">
        <v>4553</v>
      </c>
      <c r="G63" s="284">
        <v>5059</v>
      </c>
      <c r="H63" s="292">
        <v>5911</v>
      </c>
    </row>
    <row r="64" spans="2:8" ht="13.2" x14ac:dyDescent="0.2"/>
  </sheetData>
  <sheetProtection algorithmName="SHA-512" hashValue="Pxkk+Jo4EgmzG5lSaYj0r7iJxKIu7//y4ZNpwRiryVUEg8QO0Mt2lWNmho1d7I+6AilBOU77Ua/b4X3+WTuR5g==" saltValue="urP+9zAFWKURarMpqYHok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54</v>
      </c>
      <c r="E2" s="124"/>
      <c r="F2" s="308" t="s">
        <v>531</v>
      </c>
      <c r="G2" s="148"/>
      <c r="H2" s="158"/>
    </row>
    <row r="3" spans="1:8" x14ac:dyDescent="0.2">
      <c r="A3" s="114" t="s">
        <v>528</v>
      </c>
      <c r="B3" s="106"/>
      <c r="C3" s="301"/>
      <c r="D3" s="304">
        <v>38296</v>
      </c>
      <c r="E3" s="306"/>
      <c r="F3" s="309">
        <v>65080</v>
      </c>
      <c r="G3" s="311"/>
      <c r="H3" s="314"/>
    </row>
    <row r="4" spans="1:8" x14ac:dyDescent="0.2">
      <c r="A4" s="99"/>
      <c r="B4" s="105"/>
      <c r="C4" s="302"/>
      <c r="D4" s="305">
        <v>25017</v>
      </c>
      <c r="E4" s="307"/>
      <c r="F4" s="310">
        <v>38201</v>
      </c>
      <c r="G4" s="312"/>
      <c r="H4" s="315"/>
    </row>
    <row r="5" spans="1:8" x14ac:dyDescent="0.2">
      <c r="A5" s="114" t="s">
        <v>529</v>
      </c>
      <c r="B5" s="106"/>
      <c r="C5" s="301"/>
      <c r="D5" s="304">
        <v>49365</v>
      </c>
      <c r="E5" s="306"/>
      <c r="F5" s="309">
        <v>79288</v>
      </c>
      <c r="G5" s="311"/>
      <c r="H5" s="314"/>
    </row>
    <row r="6" spans="1:8" x14ac:dyDescent="0.2">
      <c r="A6" s="99"/>
      <c r="B6" s="105"/>
      <c r="C6" s="302"/>
      <c r="D6" s="305">
        <v>26260</v>
      </c>
      <c r="E6" s="307"/>
      <c r="F6" s="310">
        <v>41870</v>
      </c>
      <c r="G6" s="312"/>
      <c r="H6" s="315"/>
    </row>
    <row r="7" spans="1:8" x14ac:dyDescent="0.2">
      <c r="A7" s="114" t="s">
        <v>481</v>
      </c>
      <c r="B7" s="106"/>
      <c r="C7" s="301"/>
      <c r="D7" s="304">
        <v>65343</v>
      </c>
      <c r="E7" s="306"/>
      <c r="F7" s="309">
        <v>84962</v>
      </c>
      <c r="G7" s="311"/>
      <c r="H7" s="314"/>
    </row>
    <row r="8" spans="1:8" x14ac:dyDescent="0.2">
      <c r="A8" s="99"/>
      <c r="B8" s="105"/>
      <c r="C8" s="302"/>
      <c r="D8" s="305">
        <v>34290</v>
      </c>
      <c r="E8" s="307"/>
      <c r="F8" s="310">
        <v>42793</v>
      </c>
      <c r="G8" s="312"/>
      <c r="H8" s="315"/>
    </row>
    <row r="9" spans="1:8" x14ac:dyDescent="0.2">
      <c r="A9" s="114" t="s">
        <v>530</v>
      </c>
      <c r="B9" s="106"/>
      <c r="C9" s="301"/>
      <c r="D9" s="304">
        <v>59905</v>
      </c>
      <c r="E9" s="306"/>
      <c r="F9" s="309">
        <v>69604</v>
      </c>
      <c r="G9" s="311"/>
      <c r="H9" s="314"/>
    </row>
    <row r="10" spans="1:8" x14ac:dyDescent="0.2">
      <c r="A10" s="99"/>
      <c r="B10" s="105"/>
      <c r="C10" s="302"/>
      <c r="D10" s="305">
        <v>37223</v>
      </c>
      <c r="E10" s="307"/>
      <c r="F10" s="310">
        <v>36247</v>
      </c>
      <c r="G10" s="312"/>
      <c r="H10" s="315"/>
    </row>
    <row r="11" spans="1:8" x14ac:dyDescent="0.2">
      <c r="A11" s="114" t="s">
        <v>140</v>
      </c>
      <c r="B11" s="106"/>
      <c r="C11" s="301"/>
      <c r="D11" s="304">
        <v>67273</v>
      </c>
      <c r="E11" s="306"/>
      <c r="F11" s="309">
        <v>68410</v>
      </c>
      <c r="G11" s="311"/>
      <c r="H11" s="314"/>
    </row>
    <row r="12" spans="1:8" x14ac:dyDescent="0.2">
      <c r="A12" s="99"/>
      <c r="B12" s="105"/>
      <c r="C12" s="303"/>
      <c r="D12" s="305">
        <v>34236</v>
      </c>
      <c r="E12" s="307"/>
      <c r="F12" s="310">
        <v>35086</v>
      </c>
      <c r="G12" s="312"/>
      <c r="H12" s="315"/>
    </row>
    <row r="13" spans="1:8" x14ac:dyDescent="0.2">
      <c r="A13" s="114"/>
      <c r="B13" s="106"/>
      <c r="C13" s="301"/>
      <c r="D13" s="304">
        <v>56036</v>
      </c>
      <c r="E13" s="306"/>
      <c r="F13" s="309">
        <v>73469</v>
      </c>
      <c r="G13" s="313"/>
      <c r="H13" s="314"/>
    </row>
    <row r="14" spans="1:8" x14ac:dyDescent="0.2">
      <c r="A14" s="99"/>
      <c r="B14" s="105"/>
      <c r="C14" s="302"/>
      <c r="D14" s="305">
        <v>31405</v>
      </c>
      <c r="E14" s="307"/>
      <c r="F14" s="310">
        <v>38839</v>
      </c>
      <c r="G14" s="312"/>
      <c r="H14" s="315"/>
    </row>
    <row r="17" spans="1:11" x14ac:dyDescent="0.2">
      <c r="A17" s="293" t="s">
        <v>23</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85</v>
      </c>
      <c r="B19" s="294">
        <f>ROUND(VALUE(SUBSTITUTE(実質収支比率等に係る経年分析!F$48,"▲","-")),2)</f>
        <v>5.85</v>
      </c>
      <c r="C19" s="294">
        <f>ROUND(VALUE(SUBSTITUTE(実質収支比率等に係る経年分析!G$48,"▲","-")),2)</f>
        <v>6.69</v>
      </c>
      <c r="D19" s="294">
        <f>ROUND(VALUE(SUBSTITUTE(実質収支比率等に係る経年分析!H$48,"▲","-")),2)</f>
        <v>6.34</v>
      </c>
      <c r="E19" s="294">
        <f>ROUND(VALUE(SUBSTITUTE(実質収支比率等に係る経年分析!I$48,"▲","-")),2)</f>
        <v>8.24</v>
      </c>
      <c r="F19" s="294">
        <f>ROUND(VALUE(SUBSTITUTE(実質収支比率等に係る経年分析!J$48,"▲","-")),2)</f>
        <v>7.28</v>
      </c>
    </row>
    <row r="20" spans="1:11" x14ac:dyDescent="0.2">
      <c r="A20" s="294" t="s">
        <v>33</v>
      </c>
      <c r="B20" s="294">
        <f>ROUND(VALUE(SUBSTITUTE(実質収支比率等に係る経年分析!F$47,"▲","-")),2)</f>
        <v>28.23</v>
      </c>
      <c r="C20" s="294">
        <f>ROUND(VALUE(SUBSTITUTE(実質収支比率等に係る経年分析!G$47,"▲","-")),2)</f>
        <v>28.84</v>
      </c>
      <c r="D20" s="294">
        <f>ROUND(VALUE(SUBSTITUTE(実質収支比率等に係る経年分析!H$47,"▲","-")),2)</f>
        <v>25.71</v>
      </c>
      <c r="E20" s="294">
        <f>ROUND(VALUE(SUBSTITUTE(実質収支比率等に係る経年分析!I$47,"▲","-")),2)</f>
        <v>23.3</v>
      </c>
      <c r="F20" s="294">
        <f>ROUND(VALUE(SUBSTITUTE(実質収支比率等に係る経年分析!J$47,"▲","-")),2)</f>
        <v>34.81</v>
      </c>
    </row>
    <row r="21" spans="1:11" x14ac:dyDescent="0.2">
      <c r="A21" s="294" t="s">
        <v>111</v>
      </c>
      <c r="B21" s="294">
        <f>IF(ISNUMBER(VALUE(SUBSTITUTE(実質収支比率等に係る経年分析!F$49,"▲","-"))),ROUND(VALUE(SUBSTITUTE(実質収支比率等に係る経年分析!F$49,"▲","-")),2),NA())</f>
        <v>1.26</v>
      </c>
      <c r="C21" s="294">
        <f>IF(ISNUMBER(VALUE(SUBSTITUTE(実質収支比率等に係る経年分析!G$49,"▲","-"))),ROUND(VALUE(SUBSTITUTE(実質収支比率等に係る経年分析!G$49,"▲","-")),2),NA())</f>
        <v>0.75</v>
      </c>
      <c r="D21" s="294">
        <f>IF(ISNUMBER(VALUE(SUBSTITUTE(実質収支比率等に係る経年分析!H$49,"▲","-"))),ROUND(VALUE(SUBSTITUTE(実質収支比率等に係る経年分析!H$49,"▲","-")),2),NA())</f>
        <v>-2.6</v>
      </c>
      <c r="E21" s="294">
        <f>IF(ISNUMBER(VALUE(SUBSTITUTE(実質収支比率等に係る経年分析!I$49,"▲","-"))),ROUND(VALUE(SUBSTITUTE(実質収支比率等に係る経年分析!I$49,"▲","-")),2),NA())</f>
        <v>0.71</v>
      </c>
      <c r="F21" s="294">
        <f>IF(ISNUMBER(VALUE(SUBSTITUTE(実質収支比率等に係る経年分析!J$49,"▲","-"))),ROUND(VALUE(SUBSTITUTE(実質収支比率等に係る経年分析!J$49,"▲","-")),2),NA())</f>
        <v>9.6999999999999993</v>
      </c>
    </row>
    <row r="24" spans="1:11" x14ac:dyDescent="0.2">
      <c r="A24" s="293" t="s">
        <v>98</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112</v>
      </c>
      <c r="C26" s="295" t="s">
        <v>71</v>
      </c>
      <c r="D26" s="295" t="s">
        <v>112</v>
      </c>
      <c r="E26" s="295" t="s">
        <v>71</v>
      </c>
      <c r="F26" s="295" t="s">
        <v>112</v>
      </c>
      <c r="G26" s="295" t="s">
        <v>71</v>
      </c>
      <c r="H26" s="295" t="s">
        <v>112</v>
      </c>
      <c r="I26" s="295" t="s">
        <v>71</v>
      </c>
      <c r="J26" s="295" t="s">
        <v>112</v>
      </c>
      <c r="K26" s="295" t="s">
        <v>71</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公共下水道事業特別会計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2">
      <c r="A31" s="295" t="str">
        <f>IF(連結実質赤字比率に係る赤字・黒字の構成分析!C$39="",NA(),連結実質赤字比率に係る赤字・黒字の構成分析!C$39)</f>
        <v>簡易水道事業特別会計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0.03</v>
      </c>
    </row>
    <row r="32" spans="1:11" x14ac:dyDescent="0.2">
      <c r="A32" s="295" t="str">
        <f>IF(連結実質赤字比率に係る赤字・黒字の構成分析!C$38="",NA(),連結実質赤字比率に係る赤字・黒字の構成分析!C$38)</f>
        <v>介護サービス事業特別会計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0.03</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0.05</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0.06</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7.0000000000000007E-2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0.09</v>
      </c>
    </row>
    <row r="33" spans="1:16" x14ac:dyDescent="0.2">
      <c r="A33" s="295" t="str">
        <f>IF(連結実質赤字比率に係る赤字・黒字の構成分析!C$37="",NA(),連結実質赤字比率に係る赤字・黒字の構成分析!C$37)</f>
        <v>国民健康保険特別会計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7.0000000000000007E-2</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0.38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0.57999999999999996</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0.44</v>
      </c>
    </row>
    <row r="34" spans="1:16" x14ac:dyDescent="0.2">
      <c r="A34" s="295" t="str">
        <f>IF(連結実質赤字比率に係る赤字・黒字の構成分析!C$36="",NA(),連結実質赤字比率に係る赤字・黒字の構成分析!C$36)</f>
        <v>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1.98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2.02</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1.24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0.98</v>
      </c>
    </row>
    <row r="35" spans="1:16" x14ac:dyDescent="0.2">
      <c r="A35" s="295" t="str">
        <f>IF(連結実質赤字比率に係る赤字・黒字の構成分析!C$35="",NA(),連結実質赤字比率に係る赤字・黒字の構成分析!C$35)</f>
        <v>病院事業会計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4.0199999999999996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4.63</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4.01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3.29</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3.04</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5.84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6.69</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6.34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8.23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7.28</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2">
      <c r="A42" s="296" t="s">
        <v>117</v>
      </c>
      <c r="B42" s="296"/>
      <c r="C42" s="296"/>
      <c r="D42" s="296">
        <f>'実質公債費比率（分子）の構造'!K$52</f>
        <v>1418</v>
      </c>
      <c r="E42" s="296"/>
      <c r="F42" s="296"/>
      <c r="G42" s="296">
        <f>'実質公債費比率（分子）の構造'!L$52</f>
        <v>1331</v>
      </c>
      <c r="H42" s="296"/>
      <c r="I42" s="296"/>
      <c r="J42" s="296">
        <f>'実質公債費比率（分子）の構造'!M$52</f>
        <v>1349</v>
      </c>
      <c r="K42" s="296"/>
      <c r="L42" s="296"/>
      <c r="M42" s="296">
        <f>'実質公債費比率（分子）の構造'!N$52</f>
        <v>1311</v>
      </c>
      <c r="N42" s="296"/>
      <c r="O42" s="296"/>
      <c r="P42" s="296">
        <f>'実質公債費比率（分子）の構造'!O$52</f>
        <v>1291</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101</v>
      </c>
      <c r="C45" s="296"/>
      <c r="D45" s="296"/>
      <c r="E45" s="296">
        <f>'実質公債費比率（分子）の構造'!L$49</f>
        <v>110</v>
      </c>
      <c r="F45" s="296"/>
      <c r="G45" s="296"/>
      <c r="H45" s="296">
        <f>'実質公債費比率（分子）の構造'!M$49</f>
        <v>138</v>
      </c>
      <c r="I45" s="296"/>
      <c r="J45" s="296"/>
      <c r="K45" s="296">
        <f>'実質公債費比率（分子）の構造'!N$49</f>
        <v>90</v>
      </c>
      <c r="L45" s="296"/>
      <c r="M45" s="296"/>
      <c r="N45" s="296">
        <f>'実質公債費比率（分子）の構造'!O$49</f>
        <v>222</v>
      </c>
      <c r="O45" s="296"/>
      <c r="P45" s="296"/>
    </row>
    <row r="46" spans="1:16" x14ac:dyDescent="0.2">
      <c r="A46" s="296" t="s">
        <v>38</v>
      </c>
      <c r="B46" s="296">
        <f>'実質公債費比率（分子）の構造'!K$48</f>
        <v>396</v>
      </c>
      <c r="C46" s="296"/>
      <c r="D46" s="296"/>
      <c r="E46" s="296">
        <f>'実質公債費比率（分子）の構造'!L$48</f>
        <v>410</v>
      </c>
      <c r="F46" s="296"/>
      <c r="G46" s="296"/>
      <c r="H46" s="296">
        <f>'実質公債費比率（分子）の構造'!M$48</f>
        <v>409</v>
      </c>
      <c r="I46" s="296"/>
      <c r="J46" s="296"/>
      <c r="K46" s="296">
        <f>'実質公債費比率（分子）の構造'!N$48</f>
        <v>447</v>
      </c>
      <c r="L46" s="296"/>
      <c r="M46" s="296"/>
      <c r="N46" s="296">
        <f>'実質公債費比率（分子）の構造'!O$48</f>
        <v>393</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1516</v>
      </c>
      <c r="C49" s="296"/>
      <c r="D49" s="296"/>
      <c r="E49" s="296">
        <f>'実質公債費比率（分子）の構造'!L$45</f>
        <v>1436</v>
      </c>
      <c r="F49" s="296"/>
      <c r="G49" s="296"/>
      <c r="H49" s="296">
        <f>'実質公債費比率（分子）の構造'!M$45</f>
        <v>1519</v>
      </c>
      <c r="I49" s="296"/>
      <c r="J49" s="296"/>
      <c r="K49" s="296">
        <f>'実質公債費比率（分子）の構造'!N$45</f>
        <v>1520</v>
      </c>
      <c r="L49" s="296"/>
      <c r="M49" s="296"/>
      <c r="N49" s="296">
        <f>'実質公債費比率（分子）の構造'!O$45</f>
        <v>1497</v>
      </c>
      <c r="O49" s="296"/>
      <c r="P49" s="296"/>
    </row>
    <row r="50" spans="1:16" x14ac:dyDescent="0.2">
      <c r="A50" s="296" t="s">
        <v>52</v>
      </c>
      <c r="B50" s="296" t="e">
        <f>NA()</f>
        <v>#N/A</v>
      </c>
      <c r="C50" s="296">
        <f>IF(ISNUMBER('実質公債費比率（分子）の構造'!K$53),'実質公債費比率（分子）の構造'!K$53,NA())</f>
        <v>595</v>
      </c>
      <c r="D50" s="296" t="e">
        <f>NA()</f>
        <v>#N/A</v>
      </c>
      <c r="E50" s="296" t="e">
        <f>NA()</f>
        <v>#N/A</v>
      </c>
      <c r="F50" s="296">
        <f>IF(ISNUMBER('実質公債費比率（分子）の構造'!L$53),'実質公債費比率（分子）の構造'!L$53,NA())</f>
        <v>625</v>
      </c>
      <c r="G50" s="296" t="e">
        <f>NA()</f>
        <v>#N/A</v>
      </c>
      <c r="H50" s="296" t="e">
        <f>NA()</f>
        <v>#N/A</v>
      </c>
      <c r="I50" s="296">
        <f>IF(ISNUMBER('実質公債費比率（分子）の構造'!M$53),'実質公債費比率（分子）の構造'!M$53,NA())</f>
        <v>717</v>
      </c>
      <c r="J50" s="296" t="e">
        <f>NA()</f>
        <v>#N/A</v>
      </c>
      <c r="K50" s="296" t="e">
        <f>NA()</f>
        <v>#N/A</v>
      </c>
      <c r="L50" s="296">
        <f>IF(ISNUMBER('実質公債費比率（分子）の構造'!N$53),'実質公債費比率（分子）の構造'!N$53,NA())</f>
        <v>746</v>
      </c>
      <c r="M50" s="296" t="e">
        <f>NA()</f>
        <v>#N/A</v>
      </c>
      <c r="N50" s="296" t="e">
        <f>NA()</f>
        <v>#N/A</v>
      </c>
      <c r="O50" s="296">
        <f>IF(ISNUMBER('実質公債費比率（分子）の構造'!O$53),'実質公債費比率（分子）の構造'!O$53,NA())</f>
        <v>821</v>
      </c>
      <c r="P50" s="296" t="e">
        <f>NA()</f>
        <v>#N/A</v>
      </c>
    </row>
    <row r="53" spans="1:16" x14ac:dyDescent="0.2">
      <c r="A53" s="293" t="s">
        <v>120</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127</v>
      </c>
      <c r="C55" s="295"/>
      <c r="D55" s="295" t="s">
        <v>130</v>
      </c>
      <c r="E55" s="295" t="s">
        <v>127</v>
      </c>
      <c r="F55" s="295"/>
      <c r="G55" s="295" t="s">
        <v>130</v>
      </c>
      <c r="H55" s="295" t="s">
        <v>127</v>
      </c>
      <c r="I55" s="295"/>
      <c r="J55" s="295" t="s">
        <v>130</v>
      </c>
      <c r="K55" s="295" t="s">
        <v>127</v>
      </c>
      <c r="L55" s="295"/>
      <c r="M55" s="295" t="s">
        <v>130</v>
      </c>
      <c r="N55" s="295" t="s">
        <v>127</v>
      </c>
      <c r="O55" s="295"/>
      <c r="P55" s="295" t="s">
        <v>130</v>
      </c>
    </row>
    <row r="56" spans="1:16" x14ac:dyDescent="0.2">
      <c r="A56" s="295" t="s">
        <v>42</v>
      </c>
      <c r="B56" s="295"/>
      <c r="C56" s="295"/>
      <c r="D56" s="295">
        <f>'将来負担比率（分子）の構造'!I$52</f>
        <v>13600</v>
      </c>
      <c r="E56" s="295"/>
      <c r="F56" s="295"/>
      <c r="G56" s="295">
        <f>'将来負担比率（分子）の構造'!J$52</f>
        <v>13108</v>
      </c>
      <c r="H56" s="295"/>
      <c r="I56" s="295"/>
      <c r="J56" s="295">
        <f>'将来負担比率（分子）の構造'!K$52</f>
        <v>12628</v>
      </c>
      <c r="K56" s="295"/>
      <c r="L56" s="295"/>
      <c r="M56" s="295">
        <f>'将来負担比率（分子）の構造'!L$52</f>
        <v>11946</v>
      </c>
      <c r="N56" s="295"/>
      <c r="O56" s="295"/>
      <c r="P56" s="295">
        <f>'将来負担比率（分子）の構造'!M$52</f>
        <v>11297</v>
      </c>
    </row>
    <row r="57" spans="1:16" x14ac:dyDescent="0.2">
      <c r="A57" s="295" t="s">
        <v>93</v>
      </c>
      <c r="B57" s="295"/>
      <c r="C57" s="295"/>
      <c r="D57" s="295">
        <f>'将来負担比率（分子）の構造'!I$51</f>
        <v>88</v>
      </c>
      <c r="E57" s="295"/>
      <c r="F57" s="295"/>
      <c r="G57" s="295">
        <f>'将来負担比率（分子）の構造'!J$51</f>
        <v>92</v>
      </c>
      <c r="H57" s="295"/>
      <c r="I57" s="295"/>
      <c r="J57" s="295">
        <f>'将来負担比率（分子）の構造'!K$51</f>
        <v>77</v>
      </c>
      <c r="K57" s="295"/>
      <c r="L57" s="295"/>
      <c r="M57" s="295">
        <f>'将来負担比率（分子）の構造'!L$51</f>
        <v>70</v>
      </c>
      <c r="N57" s="295"/>
      <c r="O57" s="295"/>
      <c r="P57" s="295">
        <f>'将来負担比率（分子）の構造'!M$51</f>
        <v>65</v>
      </c>
    </row>
    <row r="58" spans="1:16" x14ac:dyDescent="0.2">
      <c r="A58" s="295" t="s">
        <v>90</v>
      </c>
      <c r="B58" s="295"/>
      <c r="C58" s="295"/>
      <c r="D58" s="295">
        <f>'将来負担比率（分子）の構造'!I$50</f>
        <v>4598</v>
      </c>
      <c r="E58" s="295"/>
      <c r="F58" s="295"/>
      <c r="G58" s="295">
        <f>'将来負担比率（分子）の構造'!J$50</f>
        <v>4736</v>
      </c>
      <c r="H58" s="295"/>
      <c r="I58" s="295"/>
      <c r="J58" s="295">
        <f>'将来負担比率（分子）の構造'!K$50</f>
        <v>5031</v>
      </c>
      <c r="K58" s="295"/>
      <c r="L58" s="295"/>
      <c r="M58" s="295">
        <f>'将来負担比率（分子）の構造'!L$50</f>
        <v>5673</v>
      </c>
      <c r="N58" s="295"/>
      <c r="O58" s="295"/>
      <c r="P58" s="295">
        <f>'将来負担比率（分子）の構造'!M$50</f>
        <v>6612</v>
      </c>
    </row>
    <row r="59" spans="1:16" x14ac:dyDescent="0.2">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80</v>
      </c>
      <c r="B62" s="295">
        <f>'将来負担比率（分子）の構造'!I$45</f>
        <v>2374</v>
      </c>
      <c r="C62" s="295"/>
      <c r="D62" s="295"/>
      <c r="E62" s="295">
        <f>'将来負担比率（分子）の構造'!J$45</f>
        <v>2342</v>
      </c>
      <c r="F62" s="295"/>
      <c r="G62" s="295"/>
      <c r="H62" s="295">
        <f>'将来負担比率（分子）の構造'!K$45</f>
        <v>2343</v>
      </c>
      <c r="I62" s="295"/>
      <c r="J62" s="295"/>
      <c r="K62" s="295">
        <f>'将来負担比率（分子）の構造'!L$45</f>
        <v>2314</v>
      </c>
      <c r="L62" s="295"/>
      <c r="M62" s="295"/>
      <c r="N62" s="295">
        <f>'将来負担比率（分子）の構造'!M$45</f>
        <v>2275</v>
      </c>
      <c r="O62" s="295"/>
      <c r="P62" s="295"/>
    </row>
    <row r="63" spans="1:16" x14ac:dyDescent="0.2">
      <c r="A63" s="295" t="s">
        <v>17</v>
      </c>
      <c r="B63" s="295">
        <f>'将来負担比率（分子）の構造'!I$44</f>
        <v>1518</v>
      </c>
      <c r="C63" s="295"/>
      <c r="D63" s="295"/>
      <c r="E63" s="295">
        <f>'将来負担比率（分子）の構造'!J$44</f>
        <v>1425</v>
      </c>
      <c r="F63" s="295"/>
      <c r="G63" s="295"/>
      <c r="H63" s="295">
        <f>'将来負担比率（分子）の構造'!K$44</f>
        <v>1473</v>
      </c>
      <c r="I63" s="295"/>
      <c r="J63" s="295"/>
      <c r="K63" s="295">
        <f>'将来負担比率（分子）の構造'!L$44</f>
        <v>1335</v>
      </c>
      <c r="L63" s="295"/>
      <c r="M63" s="295"/>
      <c r="N63" s="295">
        <f>'将来負担比率（分子）の構造'!M$44</f>
        <v>1651</v>
      </c>
      <c r="O63" s="295"/>
      <c r="P63" s="295"/>
    </row>
    <row r="64" spans="1:16" x14ac:dyDescent="0.2">
      <c r="A64" s="295" t="s">
        <v>77</v>
      </c>
      <c r="B64" s="295">
        <f>'将来負担比率（分子）の構造'!I$43</f>
        <v>4765</v>
      </c>
      <c r="C64" s="295"/>
      <c r="D64" s="295"/>
      <c r="E64" s="295">
        <f>'将来負担比率（分子）の構造'!J$43</f>
        <v>4550</v>
      </c>
      <c r="F64" s="295"/>
      <c r="G64" s="295"/>
      <c r="H64" s="295">
        <f>'将来負担比率（分子）の構造'!K$43</f>
        <v>4231</v>
      </c>
      <c r="I64" s="295"/>
      <c r="J64" s="295"/>
      <c r="K64" s="295">
        <f>'将来負担比率（分子）の構造'!L$43</f>
        <v>3925</v>
      </c>
      <c r="L64" s="295"/>
      <c r="M64" s="295"/>
      <c r="N64" s="295">
        <f>'将来負担比率（分子）の構造'!M$43</f>
        <v>3687</v>
      </c>
      <c r="O64" s="295"/>
      <c r="P64" s="295"/>
    </row>
    <row r="65" spans="1:16" x14ac:dyDescent="0.2">
      <c r="A65" s="295" t="s">
        <v>76</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68</v>
      </c>
      <c r="B66" s="295">
        <f>'将来負担比率（分子）の構造'!I$41</f>
        <v>13813</v>
      </c>
      <c r="C66" s="295"/>
      <c r="D66" s="295"/>
      <c r="E66" s="295">
        <f>'将来負担比率（分子）の構造'!J$41</f>
        <v>13411</v>
      </c>
      <c r="F66" s="295"/>
      <c r="G66" s="295"/>
      <c r="H66" s="295">
        <f>'将来負担比率（分子）の構造'!K$41</f>
        <v>13108</v>
      </c>
      <c r="I66" s="295"/>
      <c r="J66" s="295"/>
      <c r="K66" s="295">
        <f>'将来負担比率（分子）の構造'!L$41</f>
        <v>12588</v>
      </c>
      <c r="L66" s="295"/>
      <c r="M66" s="295"/>
      <c r="N66" s="295">
        <f>'将来負担比率（分子）の構造'!M$41</f>
        <v>11955</v>
      </c>
      <c r="O66" s="295"/>
      <c r="P66" s="295"/>
    </row>
    <row r="67" spans="1:16" x14ac:dyDescent="0.2">
      <c r="A67" s="295" t="s">
        <v>96</v>
      </c>
      <c r="B67" s="295" t="e">
        <f>NA()</f>
        <v>#N/A</v>
      </c>
      <c r="C67" s="295">
        <f>IF(ISNUMBER('将来負担比率（分子）の構造'!I$53),IF('将来負担比率（分子）の構造'!I$53&lt;0,0,'将来負担比率（分子）の構造'!I$53),NA())</f>
        <v>4183</v>
      </c>
      <c r="D67" s="295" t="e">
        <f>NA()</f>
        <v>#N/A</v>
      </c>
      <c r="E67" s="295" t="e">
        <f>NA()</f>
        <v>#N/A</v>
      </c>
      <c r="F67" s="295">
        <f>IF(ISNUMBER('将来負担比率（分子）の構造'!J$53),IF('将来負担比率（分子）の構造'!J$53&lt;0,0,'将来負担比率（分子）の構造'!J$53),NA())</f>
        <v>3791</v>
      </c>
      <c r="G67" s="295" t="e">
        <f>NA()</f>
        <v>#N/A</v>
      </c>
      <c r="H67" s="295" t="e">
        <f>NA()</f>
        <v>#N/A</v>
      </c>
      <c r="I67" s="295">
        <f>IF(ISNUMBER('将来負担比率（分子）の構造'!K$53),IF('将来負担比率（分子）の構造'!K$53&lt;0,0,'将来負担比率（分子）の構造'!K$53),NA())</f>
        <v>3420</v>
      </c>
      <c r="J67" s="295" t="e">
        <f>NA()</f>
        <v>#N/A</v>
      </c>
      <c r="K67" s="295" t="e">
        <f>NA()</f>
        <v>#N/A</v>
      </c>
      <c r="L67" s="295">
        <f>IF(ISNUMBER('将来負担比率（分子）の構造'!L$53),IF('将来負担比率（分子）の構造'!L$53&lt;0,0,'将来負担比率（分子）の構造'!L$53),NA())</f>
        <v>2473</v>
      </c>
      <c r="M67" s="295" t="e">
        <f>NA()</f>
        <v>#N/A</v>
      </c>
      <c r="N67" s="295" t="e">
        <f>NA()</f>
        <v>#N/A</v>
      </c>
      <c r="O67" s="295">
        <f>IF(ISNUMBER('将来負担比率（分子）の構造'!M$53),IF('将来負担比率（分子）の構造'!M$53&lt;0,0,'将来負担比率（分子）の構造'!M$53),NA())</f>
        <v>1593</v>
      </c>
      <c r="P67" s="295" t="e">
        <f>NA()</f>
        <v>#N/A</v>
      </c>
    </row>
    <row r="70" spans="1:16" x14ac:dyDescent="0.2">
      <c r="A70" s="298" t="s">
        <v>132</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134</v>
      </c>
      <c r="B72" s="299">
        <f>基金残高に係る経年分析!F55</f>
        <v>1916</v>
      </c>
      <c r="C72" s="299">
        <f>基金残高に係る経年分析!G55</f>
        <v>1805</v>
      </c>
      <c r="D72" s="299">
        <f>基金残高に係る経年分析!H55</f>
        <v>2626</v>
      </c>
    </row>
    <row r="73" spans="1:16" x14ac:dyDescent="0.2">
      <c r="A73" s="297" t="s">
        <v>135</v>
      </c>
      <c r="B73" s="299">
        <f>基金残高に係る経年分析!F56</f>
        <v>661</v>
      </c>
      <c r="C73" s="299">
        <f>基金残高に係る経年分析!G56</f>
        <v>765</v>
      </c>
      <c r="D73" s="299">
        <f>基金残高に係る経年分析!H56</f>
        <v>755</v>
      </c>
    </row>
    <row r="74" spans="1:16" x14ac:dyDescent="0.2">
      <c r="A74" s="297" t="s">
        <v>137</v>
      </c>
      <c r="B74" s="299">
        <f>基金残高に係る経年分析!F57</f>
        <v>1976</v>
      </c>
      <c r="C74" s="299">
        <f>基金残高に係る経年分析!G57</f>
        <v>2489</v>
      </c>
      <c r="D74" s="299">
        <f>基金残高に係る経年分析!H57</f>
        <v>2530</v>
      </c>
    </row>
  </sheetData>
  <sheetProtection algorithmName="SHA-512" hashValue="ZmUAJFbVs4FIplxwMni0MwXaad+5WO5dKzV5fFHavHuSgPeqRn1YMyCUk3RubVNhcpt4Mj+UwMeuKS2ikIqRvA==" saltValue="ICqXebzxgnVrbE8nB+XEQ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topLeftCell="M1" zoomScaleSheetLayoutView="55" workbookViewId="0">
      <selection activeCell="AN43" sqref="AN43:DC47"/>
    </sheetView>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317"/>
      <c r="B1" s="319"/>
      <c r="DD1" s="90"/>
      <c r="DE1" s="90"/>
    </row>
    <row r="2" spans="1:109" ht="25.5" customHeight="1" x14ac:dyDescent="0.2">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2">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ht="13.2" x14ac:dyDescent="0.2">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ht="13.2" x14ac:dyDescent="0.2">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ht="13.2"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ht="13.2" x14ac:dyDescent="0.2">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ht="13.2" x14ac:dyDescent="0.2">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ht="13.2" x14ac:dyDescent="0.2">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ht="13.2" x14ac:dyDescent="0.2">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ht="13.2" x14ac:dyDescent="0.2">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ht="13.2" x14ac:dyDescent="0.2">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ht="13.2"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ht="13.2" x14ac:dyDescent="0.2">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ht="13.2" x14ac:dyDescent="0.2">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ht="13.2" x14ac:dyDescent="0.2">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ht="13.2" x14ac:dyDescent="0.2">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ht="13.2" x14ac:dyDescent="0.2">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ht="13.2" x14ac:dyDescent="0.2">
      <c r="DD19" s="90"/>
      <c r="DE19" s="90"/>
    </row>
    <row r="20" spans="1:109" ht="13.2" x14ac:dyDescent="0.2">
      <c r="DD20" s="90"/>
      <c r="DE20" s="90"/>
    </row>
    <row r="21" spans="1:109" ht="17.25" customHeight="1" x14ac:dyDescent="0.2">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2" x14ac:dyDescent="0.2">
      <c r="B40" s="321"/>
      <c r="DD40" s="321"/>
      <c r="DE40" s="90"/>
    </row>
    <row r="41" spans="2:109" ht="16.2" x14ac:dyDescent="0.2">
      <c r="B41" s="82" t="s">
        <v>547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2" x14ac:dyDescent="0.2">
      <c r="B42" s="80"/>
      <c r="G42" s="325"/>
      <c r="I42" s="316"/>
      <c r="J42" s="316"/>
      <c r="K42" s="316"/>
      <c r="AM42" s="325"/>
      <c r="AN42" s="325" t="s">
        <v>548</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2">
      <c r="B43" s="80"/>
      <c r="AN43" s="1112" t="s">
        <v>126</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ht="13.2" x14ac:dyDescent="0.2">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ht="13.2" x14ac:dyDescent="0.2">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ht="13.2" x14ac:dyDescent="0.2">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ht="13.2" x14ac:dyDescent="0.2">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ht="13.2" x14ac:dyDescent="0.2">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ht="13.2" x14ac:dyDescent="0.2">
      <c r="B49" s="80"/>
      <c r="AN49" s="46" t="s">
        <v>170</v>
      </c>
    </row>
    <row r="50" spans="1:109" ht="13.2" x14ac:dyDescent="0.2">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532</v>
      </c>
      <c r="BQ50" s="1111"/>
      <c r="BR50" s="1111"/>
      <c r="BS50" s="1111"/>
      <c r="BT50" s="1111"/>
      <c r="BU50" s="1111"/>
      <c r="BV50" s="1111"/>
      <c r="BW50" s="1111"/>
      <c r="BX50" s="1111" t="s">
        <v>533</v>
      </c>
      <c r="BY50" s="1111"/>
      <c r="BZ50" s="1111"/>
      <c r="CA50" s="1111"/>
      <c r="CB50" s="1111"/>
      <c r="CC50" s="1111"/>
      <c r="CD50" s="1111"/>
      <c r="CE50" s="1111"/>
      <c r="CF50" s="1111" t="s">
        <v>534</v>
      </c>
      <c r="CG50" s="1111"/>
      <c r="CH50" s="1111"/>
      <c r="CI50" s="1111"/>
      <c r="CJ50" s="1111"/>
      <c r="CK50" s="1111"/>
      <c r="CL50" s="1111"/>
      <c r="CM50" s="1111"/>
      <c r="CN50" s="1111" t="s">
        <v>535</v>
      </c>
      <c r="CO50" s="1111"/>
      <c r="CP50" s="1111"/>
      <c r="CQ50" s="1111"/>
      <c r="CR50" s="1111"/>
      <c r="CS50" s="1111"/>
      <c r="CT50" s="1111"/>
      <c r="CU50" s="1111"/>
      <c r="CV50" s="1111" t="s">
        <v>536</v>
      </c>
      <c r="CW50" s="1111"/>
      <c r="CX50" s="1111"/>
      <c r="CY50" s="1111"/>
      <c r="CZ50" s="1111"/>
      <c r="DA50" s="1111"/>
      <c r="DB50" s="1111"/>
      <c r="DC50" s="1111"/>
    </row>
    <row r="51" spans="1:109" ht="13.5" customHeight="1" x14ac:dyDescent="0.2">
      <c r="B51" s="80"/>
      <c r="G51" s="1121"/>
      <c r="H51" s="1121"/>
      <c r="I51" s="1122"/>
      <c r="J51" s="1122"/>
      <c r="K51" s="1123"/>
      <c r="L51" s="1123"/>
      <c r="M51" s="1123"/>
      <c r="N51" s="1123"/>
      <c r="AM51" s="327"/>
      <c r="AN51" s="1124" t="s">
        <v>549</v>
      </c>
      <c r="AO51" s="1124"/>
      <c r="AP51" s="1124"/>
      <c r="AQ51" s="1124"/>
      <c r="AR51" s="1124"/>
      <c r="AS51" s="1124"/>
      <c r="AT51" s="1124"/>
      <c r="AU51" s="1124"/>
      <c r="AV51" s="1124"/>
      <c r="AW51" s="1124"/>
      <c r="AX51" s="1124"/>
      <c r="AY51" s="1124"/>
      <c r="AZ51" s="1124"/>
      <c r="BA51" s="1124"/>
      <c r="BB51" s="1124" t="s">
        <v>550</v>
      </c>
      <c r="BC51" s="1124"/>
      <c r="BD51" s="1124"/>
      <c r="BE51" s="1124"/>
      <c r="BF51" s="1124"/>
      <c r="BG51" s="1124"/>
      <c r="BH51" s="1124"/>
      <c r="BI51" s="1124"/>
      <c r="BJ51" s="1124"/>
      <c r="BK51" s="1124"/>
      <c r="BL51" s="1124"/>
      <c r="BM51" s="1124"/>
      <c r="BN51" s="1124"/>
      <c r="BO51" s="1124"/>
      <c r="BP51" s="1125">
        <v>69.5</v>
      </c>
      <c r="BQ51" s="1125"/>
      <c r="BR51" s="1125"/>
      <c r="BS51" s="1125"/>
      <c r="BT51" s="1125"/>
      <c r="BU51" s="1125"/>
      <c r="BV51" s="1125"/>
      <c r="BW51" s="1125"/>
      <c r="BX51" s="1125">
        <v>63.6</v>
      </c>
      <c r="BY51" s="1125"/>
      <c r="BZ51" s="1125"/>
      <c r="CA51" s="1125"/>
      <c r="CB51" s="1125"/>
      <c r="CC51" s="1125"/>
      <c r="CD51" s="1125"/>
      <c r="CE51" s="1125"/>
      <c r="CF51" s="1125">
        <v>55.8</v>
      </c>
      <c r="CG51" s="1125"/>
      <c r="CH51" s="1125"/>
      <c r="CI51" s="1125"/>
      <c r="CJ51" s="1125"/>
      <c r="CK51" s="1125"/>
      <c r="CL51" s="1125"/>
      <c r="CM51" s="1125"/>
      <c r="CN51" s="1125">
        <v>38.299999999999997</v>
      </c>
      <c r="CO51" s="1125"/>
      <c r="CP51" s="1125"/>
      <c r="CQ51" s="1125"/>
      <c r="CR51" s="1125"/>
      <c r="CS51" s="1125"/>
      <c r="CT51" s="1125"/>
      <c r="CU51" s="1125"/>
      <c r="CV51" s="1125">
        <v>25.4</v>
      </c>
      <c r="CW51" s="1125"/>
      <c r="CX51" s="1125"/>
      <c r="CY51" s="1125"/>
      <c r="CZ51" s="1125"/>
      <c r="DA51" s="1125"/>
      <c r="DB51" s="1125"/>
      <c r="DC51" s="1125"/>
    </row>
    <row r="52" spans="1:109" ht="13.2" x14ac:dyDescent="0.2">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2" x14ac:dyDescent="0.2">
      <c r="A53" s="316"/>
      <c r="B53" s="80"/>
      <c r="G53" s="1121"/>
      <c r="H53" s="1121"/>
      <c r="I53" s="1109"/>
      <c r="J53" s="1109"/>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551</v>
      </c>
      <c r="BC53" s="1124"/>
      <c r="BD53" s="1124"/>
      <c r="BE53" s="1124"/>
      <c r="BF53" s="1124"/>
      <c r="BG53" s="1124"/>
      <c r="BH53" s="1124"/>
      <c r="BI53" s="1124"/>
      <c r="BJ53" s="1124"/>
      <c r="BK53" s="1124"/>
      <c r="BL53" s="1124"/>
      <c r="BM53" s="1124"/>
      <c r="BN53" s="1124"/>
      <c r="BO53" s="1124"/>
      <c r="BP53" s="1125">
        <v>59.9</v>
      </c>
      <c r="BQ53" s="1125"/>
      <c r="BR53" s="1125"/>
      <c r="BS53" s="1125"/>
      <c r="BT53" s="1125"/>
      <c r="BU53" s="1125"/>
      <c r="BV53" s="1125"/>
      <c r="BW53" s="1125"/>
      <c r="BX53" s="1125">
        <v>61.8</v>
      </c>
      <c r="BY53" s="1125"/>
      <c r="BZ53" s="1125"/>
      <c r="CA53" s="1125"/>
      <c r="CB53" s="1125"/>
      <c r="CC53" s="1125"/>
      <c r="CD53" s="1125"/>
      <c r="CE53" s="1125"/>
      <c r="CF53" s="1125">
        <v>63.6</v>
      </c>
      <c r="CG53" s="1125"/>
      <c r="CH53" s="1125"/>
      <c r="CI53" s="1125"/>
      <c r="CJ53" s="1125"/>
      <c r="CK53" s="1125"/>
      <c r="CL53" s="1125"/>
      <c r="CM53" s="1125"/>
      <c r="CN53" s="1125">
        <v>65.900000000000006</v>
      </c>
      <c r="CO53" s="1125"/>
      <c r="CP53" s="1125"/>
      <c r="CQ53" s="1125"/>
      <c r="CR53" s="1125"/>
      <c r="CS53" s="1125"/>
      <c r="CT53" s="1125"/>
      <c r="CU53" s="1125"/>
      <c r="CV53" s="1125">
        <v>67.8</v>
      </c>
      <c r="CW53" s="1125"/>
      <c r="CX53" s="1125"/>
      <c r="CY53" s="1125"/>
      <c r="CZ53" s="1125"/>
      <c r="DA53" s="1125"/>
      <c r="DB53" s="1125"/>
      <c r="DC53" s="1125"/>
    </row>
    <row r="54" spans="1:109" ht="13.2" x14ac:dyDescent="0.2">
      <c r="A54" s="316"/>
      <c r="B54" s="80"/>
      <c r="G54" s="1121"/>
      <c r="H54" s="1121"/>
      <c r="I54" s="1109"/>
      <c r="J54" s="1109"/>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2" x14ac:dyDescent="0.2">
      <c r="A55" s="316"/>
      <c r="B55" s="80"/>
      <c r="G55" s="1109"/>
      <c r="H55" s="1109"/>
      <c r="I55" s="1109"/>
      <c r="J55" s="1109"/>
      <c r="K55" s="1123"/>
      <c r="L55" s="1123"/>
      <c r="M55" s="1123"/>
      <c r="N55" s="1123"/>
      <c r="AN55" s="1111" t="s">
        <v>518</v>
      </c>
      <c r="AO55" s="1111"/>
      <c r="AP55" s="1111"/>
      <c r="AQ55" s="1111"/>
      <c r="AR55" s="1111"/>
      <c r="AS55" s="1111"/>
      <c r="AT55" s="1111"/>
      <c r="AU55" s="1111"/>
      <c r="AV55" s="1111"/>
      <c r="AW55" s="1111"/>
      <c r="AX55" s="1111"/>
      <c r="AY55" s="1111"/>
      <c r="AZ55" s="1111"/>
      <c r="BA55" s="1111"/>
      <c r="BB55" s="1124" t="s">
        <v>550</v>
      </c>
      <c r="BC55" s="1124"/>
      <c r="BD55" s="1124"/>
      <c r="BE55" s="1124"/>
      <c r="BF55" s="1124"/>
      <c r="BG55" s="1124"/>
      <c r="BH55" s="1124"/>
      <c r="BI55" s="1124"/>
      <c r="BJ55" s="1124"/>
      <c r="BK55" s="1124"/>
      <c r="BL55" s="1124"/>
      <c r="BM55" s="1124"/>
      <c r="BN55" s="1124"/>
      <c r="BO55" s="1124"/>
      <c r="BP55" s="1125">
        <v>37.9</v>
      </c>
      <c r="BQ55" s="1125"/>
      <c r="BR55" s="1125"/>
      <c r="BS55" s="1125"/>
      <c r="BT55" s="1125"/>
      <c r="BU55" s="1125"/>
      <c r="BV55" s="1125"/>
      <c r="BW55" s="1125"/>
      <c r="BX55" s="1125">
        <v>38.700000000000003</v>
      </c>
      <c r="BY55" s="1125"/>
      <c r="BZ55" s="1125"/>
      <c r="CA55" s="1125"/>
      <c r="CB55" s="1125"/>
      <c r="CC55" s="1125"/>
      <c r="CD55" s="1125"/>
      <c r="CE55" s="1125"/>
      <c r="CF55" s="1125">
        <v>32.5</v>
      </c>
      <c r="CG55" s="1125"/>
      <c r="CH55" s="1125"/>
      <c r="CI55" s="1125"/>
      <c r="CJ55" s="1125"/>
      <c r="CK55" s="1125"/>
      <c r="CL55" s="1125"/>
      <c r="CM55" s="1125"/>
      <c r="CN55" s="1125">
        <v>25.1</v>
      </c>
      <c r="CO55" s="1125"/>
      <c r="CP55" s="1125"/>
      <c r="CQ55" s="1125"/>
      <c r="CR55" s="1125"/>
      <c r="CS55" s="1125"/>
      <c r="CT55" s="1125"/>
      <c r="CU55" s="1125"/>
      <c r="CV55" s="1125">
        <v>17.600000000000001</v>
      </c>
      <c r="CW55" s="1125"/>
      <c r="CX55" s="1125"/>
      <c r="CY55" s="1125"/>
      <c r="CZ55" s="1125"/>
      <c r="DA55" s="1125"/>
      <c r="DB55" s="1125"/>
      <c r="DC55" s="1125"/>
    </row>
    <row r="56" spans="1:109" ht="13.2" x14ac:dyDescent="0.2">
      <c r="A56" s="316"/>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ht="13.2" x14ac:dyDescent="0.2">
      <c r="B57" s="322"/>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551</v>
      </c>
      <c r="BC57" s="1124"/>
      <c r="BD57" s="1124"/>
      <c r="BE57" s="1124"/>
      <c r="BF57" s="1124"/>
      <c r="BG57" s="1124"/>
      <c r="BH57" s="1124"/>
      <c r="BI57" s="1124"/>
      <c r="BJ57" s="1124"/>
      <c r="BK57" s="1124"/>
      <c r="BL57" s="1124"/>
      <c r="BM57" s="1124"/>
      <c r="BN57" s="1124"/>
      <c r="BO57" s="1124"/>
      <c r="BP57" s="1125">
        <v>60.7</v>
      </c>
      <c r="BQ57" s="1125"/>
      <c r="BR57" s="1125"/>
      <c r="BS57" s="1125"/>
      <c r="BT57" s="1125"/>
      <c r="BU57" s="1125"/>
      <c r="BV57" s="1125"/>
      <c r="BW57" s="1125"/>
      <c r="BX57" s="1125">
        <v>61.4</v>
      </c>
      <c r="BY57" s="1125"/>
      <c r="BZ57" s="1125"/>
      <c r="CA57" s="1125"/>
      <c r="CB57" s="1125"/>
      <c r="CC57" s="1125"/>
      <c r="CD57" s="1125"/>
      <c r="CE57" s="1125"/>
      <c r="CF57" s="1125">
        <v>62.6</v>
      </c>
      <c r="CG57" s="1125"/>
      <c r="CH57" s="1125"/>
      <c r="CI57" s="1125"/>
      <c r="CJ57" s="1125"/>
      <c r="CK57" s="1125"/>
      <c r="CL57" s="1125"/>
      <c r="CM57" s="1125"/>
      <c r="CN57" s="1125">
        <v>63.2</v>
      </c>
      <c r="CO57" s="1125"/>
      <c r="CP57" s="1125"/>
      <c r="CQ57" s="1125"/>
      <c r="CR57" s="1125"/>
      <c r="CS57" s="1125"/>
      <c r="CT57" s="1125"/>
      <c r="CU57" s="1125"/>
      <c r="CV57" s="1125">
        <v>65.2</v>
      </c>
      <c r="CW57" s="1125"/>
      <c r="CX57" s="1125"/>
      <c r="CY57" s="1125"/>
      <c r="CZ57" s="1125"/>
      <c r="DA57" s="1125"/>
      <c r="DB57" s="1125"/>
      <c r="DC57" s="1125"/>
      <c r="DD57" s="340"/>
      <c r="DE57" s="322"/>
    </row>
    <row r="58" spans="1:109" s="316" customFormat="1" ht="13.2" x14ac:dyDescent="0.2">
      <c r="A58" s="46"/>
      <c r="B58" s="322"/>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0"/>
      <c r="DE58" s="322"/>
    </row>
    <row r="59" spans="1:109" s="316" customFormat="1" ht="13.2" x14ac:dyDescent="0.2">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ht="13.2" x14ac:dyDescent="0.2">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ht="13.2" x14ac:dyDescent="0.2">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ht="13.2" x14ac:dyDescent="0.2">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6.2" x14ac:dyDescent="0.2">
      <c r="B63" s="88" t="s">
        <v>334</v>
      </c>
    </row>
    <row r="64" spans="1:109" ht="13.2" x14ac:dyDescent="0.2">
      <c r="B64" s="80"/>
      <c r="G64" s="325"/>
      <c r="N64" s="338"/>
      <c r="AM64" s="325"/>
      <c r="AN64" s="325" t="s">
        <v>548</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ht="13.2" x14ac:dyDescent="0.2">
      <c r="B65" s="80"/>
      <c r="AN65" s="1127" t="s">
        <v>552</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ht="13.2" x14ac:dyDescent="0.2">
      <c r="B66" s="80"/>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ht="13.2" x14ac:dyDescent="0.2">
      <c r="B67" s="80"/>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ht="13.2" x14ac:dyDescent="0.2">
      <c r="B68" s="80"/>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ht="13.2" x14ac:dyDescent="0.2">
      <c r="B69" s="80"/>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ht="13.2" x14ac:dyDescent="0.2">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ht="13.2" x14ac:dyDescent="0.2">
      <c r="B71" s="80"/>
      <c r="G71" s="326"/>
      <c r="I71" s="329"/>
      <c r="J71" s="330"/>
      <c r="K71" s="330"/>
      <c r="L71" s="334"/>
      <c r="M71" s="330"/>
      <c r="N71" s="334"/>
      <c r="AM71" s="326"/>
      <c r="AN71" s="46" t="s">
        <v>170</v>
      </c>
    </row>
    <row r="72" spans="2:107" ht="13.2" x14ac:dyDescent="0.2">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532</v>
      </c>
      <c r="BQ72" s="1111"/>
      <c r="BR72" s="1111"/>
      <c r="BS72" s="1111"/>
      <c r="BT72" s="1111"/>
      <c r="BU72" s="1111"/>
      <c r="BV72" s="1111"/>
      <c r="BW72" s="1111"/>
      <c r="BX72" s="1111" t="s">
        <v>533</v>
      </c>
      <c r="BY72" s="1111"/>
      <c r="BZ72" s="1111"/>
      <c r="CA72" s="1111"/>
      <c r="CB72" s="1111"/>
      <c r="CC72" s="1111"/>
      <c r="CD72" s="1111"/>
      <c r="CE72" s="1111"/>
      <c r="CF72" s="1111" t="s">
        <v>534</v>
      </c>
      <c r="CG72" s="1111"/>
      <c r="CH72" s="1111"/>
      <c r="CI72" s="1111"/>
      <c r="CJ72" s="1111"/>
      <c r="CK72" s="1111"/>
      <c r="CL72" s="1111"/>
      <c r="CM72" s="1111"/>
      <c r="CN72" s="1111" t="s">
        <v>535</v>
      </c>
      <c r="CO72" s="1111"/>
      <c r="CP72" s="1111"/>
      <c r="CQ72" s="1111"/>
      <c r="CR72" s="1111"/>
      <c r="CS72" s="1111"/>
      <c r="CT72" s="1111"/>
      <c r="CU72" s="1111"/>
      <c r="CV72" s="1111" t="s">
        <v>536</v>
      </c>
      <c r="CW72" s="1111"/>
      <c r="CX72" s="1111"/>
      <c r="CY72" s="1111"/>
      <c r="CZ72" s="1111"/>
      <c r="DA72" s="1111"/>
      <c r="DB72" s="1111"/>
      <c r="DC72" s="1111"/>
    </row>
    <row r="73" spans="2:107" ht="13.2" x14ac:dyDescent="0.2">
      <c r="B73" s="80"/>
      <c r="G73" s="1121"/>
      <c r="H73" s="1121"/>
      <c r="I73" s="1121"/>
      <c r="J73" s="1121"/>
      <c r="K73" s="1136"/>
      <c r="L73" s="1136"/>
      <c r="M73" s="1136"/>
      <c r="N73" s="1136"/>
      <c r="AM73" s="327"/>
      <c r="AN73" s="1124" t="s">
        <v>549</v>
      </c>
      <c r="AO73" s="1124"/>
      <c r="AP73" s="1124"/>
      <c r="AQ73" s="1124"/>
      <c r="AR73" s="1124"/>
      <c r="AS73" s="1124"/>
      <c r="AT73" s="1124"/>
      <c r="AU73" s="1124"/>
      <c r="AV73" s="1124"/>
      <c r="AW73" s="1124"/>
      <c r="AX73" s="1124"/>
      <c r="AY73" s="1124"/>
      <c r="AZ73" s="1124"/>
      <c r="BA73" s="1124"/>
      <c r="BB73" s="1124" t="s">
        <v>550</v>
      </c>
      <c r="BC73" s="1124"/>
      <c r="BD73" s="1124"/>
      <c r="BE73" s="1124"/>
      <c r="BF73" s="1124"/>
      <c r="BG73" s="1124"/>
      <c r="BH73" s="1124"/>
      <c r="BI73" s="1124"/>
      <c r="BJ73" s="1124"/>
      <c r="BK73" s="1124"/>
      <c r="BL73" s="1124"/>
      <c r="BM73" s="1124"/>
      <c r="BN73" s="1124"/>
      <c r="BO73" s="1124"/>
      <c r="BP73" s="1125">
        <v>69.5</v>
      </c>
      <c r="BQ73" s="1125"/>
      <c r="BR73" s="1125"/>
      <c r="BS73" s="1125"/>
      <c r="BT73" s="1125"/>
      <c r="BU73" s="1125"/>
      <c r="BV73" s="1125"/>
      <c r="BW73" s="1125"/>
      <c r="BX73" s="1125">
        <v>63.6</v>
      </c>
      <c r="BY73" s="1125"/>
      <c r="BZ73" s="1125"/>
      <c r="CA73" s="1125"/>
      <c r="CB73" s="1125"/>
      <c r="CC73" s="1125"/>
      <c r="CD73" s="1125"/>
      <c r="CE73" s="1125"/>
      <c r="CF73" s="1125">
        <v>55.8</v>
      </c>
      <c r="CG73" s="1125"/>
      <c r="CH73" s="1125"/>
      <c r="CI73" s="1125"/>
      <c r="CJ73" s="1125"/>
      <c r="CK73" s="1125"/>
      <c r="CL73" s="1125"/>
      <c r="CM73" s="1125"/>
      <c r="CN73" s="1125">
        <v>38.299999999999997</v>
      </c>
      <c r="CO73" s="1125"/>
      <c r="CP73" s="1125"/>
      <c r="CQ73" s="1125"/>
      <c r="CR73" s="1125"/>
      <c r="CS73" s="1125"/>
      <c r="CT73" s="1125"/>
      <c r="CU73" s="1125"/>
      <c r="CV73" s="1125">
        <v>25.4</v>
      </c>
      <c r="CW73" s="1125"/>
      <c r="CX73" s="1125"/>
      <c r="CY73" s="1125"/>
      <c r="CZ73" s="1125"/>
      <c r="DA73" s="1125"/>
      <c r="DB73" s="1125"/>
      <c r="DC73" s="1125"/>
    </row>
    <row r="74" spans="2:107" ht="13.2" x14ac:dyDescent="0.2">
      <c r="B74" s="80"/>
      <c r="G74" s="1121"/>
      <c r="H74" s="1121"/>
      <c r="I74" s="1121"/>
      <c r="J74" s="1121"/>
      <c r="K74" s="1136"/>
      <c r="L74" s="1136"/>
      <c r="M74" s="1136"/>
      <c r="N74" s="1136"/>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2" x14ac:dyDescent="0.2">
      <c r="B75" s="80"/>
      <c r="G75" s="1121"/>
      <c r="H75" s="1121"/>
      <c r="I75" s="1109"/>
      <c r="J75" s="1109"/>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415</v>
      </c>
      <c r="BC75" s="1124"/>
      <c r="BD75" s="1124"/>
      <c r="BE75" s="1124"/>
      <c r="BF75" s="1124"/>
      <c r="BG75" s="1124"/>
      <c r="BH75" s="1124"/>
      <c r="BI75" s="1124"/>
      <c r="BJ75" s="1124"/>
      <c r="BK75" s="1124"/>
      <c r="BL75" s="1124"/>
      <c r="BM75" s="1124"/>
      <c r="BN75" s="1124"/>
      <c r="BO75" s="1124"/>
      <c r="BP75" s="1125">
        <v>10.199999999999999</v>
      </c>
      <c r="BQ75" s="1125"/>
      <c r="BR75" s="1125"/>
      <c r="BS75" s="1125"/>
      <c r="BT75" s="1125"/>
      <c r="BU75" s="1125"/>
      <c r="BV75" s="1125"/>
      <c r="BW75" s="1125"/>
      <c r="BX75" s="1125">
        <v>10.5</v>
      </c>
      <c r="BY75" s="1125"/>
      <c r="BZ75" s="1125"/>
      <c r="CA75" s="1125"/>
      <c r="CB75" s="1125"/>
      <c r="CC75" s="1125"/>
      <c r="CD75" s="1125"/>
      <c r="CE75" s="1125"/>
      <c r="CF75" s="1125">
        <v>10.7</v>
      </c>
      <c r="CG75" s="1125"/>
      <c r="CH75" s="1125"/>
      <c r="CI75" s="1125"/>
      <c r="CJ75" s="1125"/>
      <c r="CK75" s="1125"/>
      <c r="CL75" s="1125"/>
      <c r="CM75" s="1125"/>
      <c r="CN75" s="1125">
        <v>11.2</v>
      </c>
      <c r="CO75" s="1125"/>
      <c r="CP75" s="1125"/>
      <c r="CQ75" s="1125"/>
      <c r="CR75" s="1125"/>
      <c r="CS75" s="1125"/>
      <c r="CT75" s="1125"/>
      <c r="CU75" s="1125"/>
      <c r="CV75" s="1125">
        <v>12.1</v>
      </c>
      <c r="CW75" s="1125"/>
      <c r="CX75" s="1125"/>
      <c r="CY75" s="1125"/>
      <c r="CZ75" s="1125"/>
      <c r="DA75" s="1125"/>
      <c r="DB75" s="1125"/>
      <c r="DC75" s="1125"/>
    </row>
    <row r="76" spans="2:107" ht="13.2" x14ac:dyDescent="0.2">
      <c r="B76" s="80"/>
      <c r="G76" s="1121"/>
      <c r="H76" s="1121"/>
      <c r="I76" s="1109"/>
      <c r="J76" s="1109"/>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2" x14ac:dyDescent="0.2">
      <c r="B77" s="80"/>
      <c r="G77" s="1109"/>
      <c r="H77" s="1109"/>
      <c r="I77" s="1109"/>
      <c r="J77" s="1109"/>
      <c r="K77" s="1136"/>
      <c r="L77" s="1136"/>
      <c r="M77" s="1136"/>
      <c r="N77" s="1136"/>
      <c r="AN77" s="1111" t="s">
        <v>518</v>
      </c>
      <c r="AO77" s="1111"/>
      <c r="AP77" s="1111"/>
      <c r="AQ77" s="1111"/>
      <c r="AR77" s="1111"/>
      <c r="AS77" s="1111"/>
      <c r="AT77" s="1111"/>
      <c r="AU77" s="1111"/>
      <c r="AV77" s="1111"/>
      <c r="AW77" s="1111"/>
      <c r="AX77" s="1111"/>
      <c r="AY77" s="1111"/>
      <c r="AZ77" s="1111"/>
      <c r="BA77" s="1111"/>
      <c r="BB77" s="1124" t="s">
        <v>550</v>
      </c>
      <c r="BC77" s="1124"/>
      <c r="BD77" s="1124"/>
      <c r="BE77" s="1124"/>
      <c r="BF77" s="1124"/>
      <c r="BG77" s="1124"/>
      <c r="BH77" s="1124"/>
      <c r="BI77" s="1124"/>
      <c r="BJ77" s="1124"/>
      <c r="BK77" s="1124"/>
      <c r="BL77" s="1124"/>
      <c r="BM77" s="1124"/>
      <c r="BN77" s="1124"/>
      <c r="BO77" s="1124"/>
      <c r="BP77" s="1125">
        <v>37.9</v>
      </c>
      <c r="BQ77" s="1125"/>
      <c r="BR77" s="1125"/>
      <c r="BS77" s="1125"/>
      <c r="BT77" s="1125"/>
      <c r="BU77" s="1125"/>
      <c r="BV77" s="1125"/>
      <c r="BW77" s="1125"/>
      <c r="BX77" s="1125">
        <v>38.700000000000003</v>
      </c>
      <c r="BY77" s="1125"/>
      <c r="BZ77" s="1125"/>
      <c r="CA77" s="1125"/>
      <c r="CB77" s="1125"/>
      <c r="CC77" s="1125"/>
      <c r="CD77" s="1125"/>
      <c r="CE77" s="1125"/>
      <c r="CF77" s="1125">
        <v>32.5</v>
      </c>
      <c r="CG77" s="1125"/>
      <c r="CH77" s="1125"/>
      <c r="CI77" s="1125"/>
      <c r="CJ77" s="1125"/>
      <c r="CK77" s="1125"/>
      <c r="CL77" s="1125"/>
      <c r="CM77" s="1125"/>
      <c r="CN77" s="1125">
        <v>25.1</v>
      </c>
      <c r="CO77" s="1125"/>
      <c r="CP77" s="1125"/>
      <c r="CQ77" s="1125"/>
      <c r="CR77" s="1125"/>
      <c r="CS77" s="1125"/>
      <c r="CT77" s="1125"/>
      <c r="CU77" s="1125"/>
      <c r="CV77" s="1125">
        <v>17.600000000000001</v>
      </c>
      <c r="CW77" s="1125"/>
      <c r="CX77" s="1125"/>
      <c r="CY77" s="1125"/>
      <c r="CZ77" s="1125"/>
      <c r="DA77" s="1125"/>
      <c r="DB77" s="1125"/>
      <c r="DC77" s="1125"/>
    </row>
    <row r="78" spans="2:107" ht="13.2" x14ac:dyDescent="0.2">
      <c r="B78" s="80"/>
      <c r="G78" s="1109"/>
      <c r="H78" s="1109"/>
      <c r="I78" s="1109"/>
      <c r="J78" s="1109"/>
      <c r="K78" s="1136"/>
      <c r="L78" s="1136"/>
      <c r="M78" s="1136"/>
      <c r="N78" s="1136"/>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2" x14ac:dyDescent="0.2">
      <c r="B79" s="80"/>
      <c r="G79" s="1109"/>
      <c r="H79" s="1109"/>
      <c r="I79" s="1126"/>
      <c r="J79" s="1126"/>
      <c r="K79" s="1137"/>
      <c r="L79" s="1137"/>
      <c r="M79" s="1137"/>
      <c r="N79" s="1137"/>
      <c r="AN79" s="1111"/>
      <c r="AO79" s="1111"/>
      <c r="AP79" s="1111"/>
      <c r="AQ79" s="1111"/>
      <c r="AR79" s="1111"/>
      <c r="AS79" s="1111"/>
      <c r="AT79" s="1111"/>
      <c r="AU79" s="1111"/>
      <c r="AV79" s="1111"/>
      <c r="AW79" s="1111"/>
      <c r="AX79" s="1111"/>
      <c r="AY79" s="1111"/>
      <c r="AZ79" s="1111"/>
      <c r="BA79" s="1111"/>
      <c r="BB79" s="1124" t="s">
        <v>415</v>
      </c>
      <c r="BC79" s="1124"/>
      <c r="BD79" s="1124"/>
      <c r="BE79" s="1124"/>
      <c r="BF79" s="1124"/>
      <c r="BG79" s="1124"/>
      <c r="BH79" s="1124"/>
      <c r="BI79" s="1124"/>
      <c r="BJ79" s="1124"/>
      <c r="BK79" s="1124"/>
      <c r="BL79" s="1124"/>
      <c r="BM79" s="1124"/>
      <c r="BN79" s="1124"/>
      <c r="BO79" s="1124"/>
      <c r="BP79" s="1125">
        <v>8.6999999999999993</v>
      </c>
      <c r="BQ79" s="1125"/>
      <c r="BR79" s="1125"/>
      <c r="BS79" s="1125"/>
      <c r="BT79" s="1125"/>
      <c r="BU79" s="1125"/>
      <c r="BV79" s="1125"/>
      <c r="BW79" s="1125"/>
      <c r="BX79" s="1125">
        <v>8.8000000000000007</v>
      </c>
      <c r="BY79" s="1125"/>
      <c r="BZ79" s="1125"/>
      <c r="CA79" s="1125"/>
      <c r="CB79" s="1125"/>
      <c r="CC79" s="1125"/>
      <c r="CD79" s="1125"/>
      <c r="CE79" s="1125"/>
      <c r="CF79" s="1125">
        <v>8.6999999999999993</v>
      </c>
      <c r="CG79" s="1125"/>
      <c r="CH79" s="1125"/>
      <c r="CI79" s="1125"/>
      <c r="CJ79" s="1125"/>
      <c r="CK79" s="1125"/>
      <c r="CL79" s="1125"/>
      <c r="CM79" s="1125"/>
      <c r="CN79" s="1125">
        <v>8.3000000000000007</v>
      </c>
      <c r="CO79" s="1125"/>
      <c r="CP79" s="1125"/>
      <c r="CQ79" s="1125"/>
      <c r="CR79" s="1125"/>
      <c r="CS79" s="1125"/>
      <c r="CT79" s="1125"/>
      <c r="CU79" s="1125"/>
      <c r="CV79" s="1125">
        <v>8.4</v>
      </c>
      <c r="CW79" s="1125"/>
      <c r="CX79" s="1125"/>
      <c r="CY79" s="1125"/>
      <c r="CZ79" s="1125"/>
      <c r="DA79" s="1125"/>
      <c r="DB79" s="1125"/>
      <c r="DC79" s="1125"/>
    </row>
    <row r="80" spans="2:107" ht="13.2" x14ac:dyDescent="0.2">
      <c r="B80" s="80"/>
      <c r="G80" s="1109"/>
      <c r="H80" s="1109"/>
      <c r="I80" s="1126"/>
      <c r="J80" s="1126"/>
      <c r="K80" s="1137"/>
      <c r="L80" s="1137"/>
      <c r="M80" s="1137"/>
      <c r="N80" s="1137"/>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2" x14ac:dyDescent="0.2">
      <c r="B81" s="80"/>
    </row>
    <row r="82" spans="2:109" ht="16.2" x14ac:dyDescent="0.2">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2" x14ac:dyDescent="0.2">
      <c r="DD84" s="90"/>
      <c r="DE84" s="90"/>
    </row>
    <row r="85" spans="2:109" ht="13.2" x14ac:dyDescent="0.2">
      <c r="DD85" s="90"/>
      <c r="DE85" s="90"/>
    </row>
  </sheetData>
  <sheetProtection algorithmName="SHA-512" hashValue="xwJPVe6U/nARj+yIro96sRXTZV3ucCxZ8Dvzfu2R+WbooMznpwXZo+rWdhSXHnr4U5gKZo9PdAfQg5/+8gWCDQ==" saltValue="EFgYj9s2e3tCpa/G/Jjnh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4"/>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SheetLayoutView="70"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x4f2e/vQLpFO9d9DbSq7w1WtwTGLBGANsW1qbsJ7iD1jmDTabn4XVBmWcoOlHGHGfkkfMiDaLci/YZGKWzzPJw==" saltValue="zLTSyPpmr4uGvY78bL0oug==" spinCount="100000" sheet="1" objects="1" scenarios="1"/>
  <phoneticPr fontId="34"/>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topLeftCell="A100"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3OsHP5rcVCQQkYzIB6IJ2dFZQqtCP01S4vrqLRU9CltWBUsJWGIWS+4eMN+W9+K00MalWosBAPNGAdu+56FMuw==" saltValue="2rpxK1fi0OhQJCZrqRrbfQ==" spinCount="100000" sheet="1" objects="1" scenarios="1"/>
  <phoneticPr fontId="34"/>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dcterms:created xsi:type="dcterms:W3CDTF">2024-02-05T01:18:24Z</dcterms:created>
  <dcterms:modified xsi:type="dcterms:W3CDTF">2024-09-30T04:53:26Z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2024-09-04T01:43:03Z</vt:filetime>
  </property>
</Properties>
</file>