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5_回答・HPアップロード\アップロード用ファイル\"/>
    </mc:Choice>
  </mc:AlternateContent>
  <xr:revisionPtr revIDLastSave="0" documentId="13_ncr:1_{3703CA44-744D-48B4-AF26-931CDE4470EB}" xr6:coauthVersionLast="47" xr6:coauthVersionMax="47" xr10:uidLastSave="{00000000-0000-0000-0000-000000000000}"/>
  <bookViews>
    <workbookView xWindow="27120" yWindow="960" windowWidth="25272"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C37" i="10"/>
  <c r="CO36" i="10"/>
  <c r="BW36" i="10"/>
  <c r="BE36" i="10"/>
  <c r="CO35" i="10"/>
  <c r="BW35" i="10"/>
  <c r="BE35" i="10"/>
  <c r="CO34" i="10"/>
  <c r="BW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l="1"/>
</calcChain>
</file>

<file path=xl/sharedStrings.xml><?xml version="1.0" encoding="utf-8"?>
<sst xmlns="http://schemas.openxmlformats.org/spreadsheetml/2006/main" count="1019" uniqueCount="599">
  <si>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</si>
  <si>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</si>
  <si>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</si>
  <si>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</si>
  <si>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</si>
  <si>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</si>
  <si>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</si>
  <si>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</si>
  <si>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</si>
  <si>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</si>
  <si>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</si>
  <si>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</si>
  <si>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</si>
  <si>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</si>
  <si>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</si>
  <si>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</si>
  <si>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</si>
  <si>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</si>
  <si>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</si>
  <si>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</si>
  <si>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</si>
  <si>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</si>
  <si>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</si>
  <si>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</si>
  <si>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</si>
  <si>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</si>
  <si>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</si>
  <si>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</si>
  <si>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</si>
  <si>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</si>
  <si>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</si>
  <si>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</si>
  <si>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</si>
  <si>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</si>
  <si>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</si>
  <si>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</si>
  <si>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</si>
  <si>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</si>
  <si>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</si>
  <si>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</si>
  <si>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</si>
  <si>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</si>
  <si>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</si>
  <si>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</si>
  <si>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</si>
  <si>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</si>
  <si>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</si>
  <si>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</si>
  <si>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</si>
  <si>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</si>
  <si>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</si>
  <si>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</si>
  <si>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</si>
  <si>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</si>
  <si>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</si>
  <si>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</si>
  <si>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</si>
  <si>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</si>
  <si>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</si>
  <si>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</si>
  <si>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</si>
  <si>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</si>
  <si>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</si>
  <si>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</si>
  <si>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</si>
  <si>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</si>
  <si>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</si>
  <si>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</si>
  <si>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</si>
  <si>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</si>
  <si>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</si>
  <si>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</si>
  <si>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</si>
  <si>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</si>
  <si>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</si>
  <si>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</si>
  <si>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</si>
  <si>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</si>
  <si>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</si>
  <si>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</si>
  <si>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</si>
  <si>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</si>
  <si>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</si>
  <si>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</si>
  <si>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</si>
  <si>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</si>
  <si>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</si>
  <si>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</si>
  <si>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</si>
  <si>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</si>
  <si>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</si>
  <si>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</si>
  <si>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</si>
  <si>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</si>
  <si>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</si>
  <si>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</si>
  <si>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</si>
  <si>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</si>
  <si>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</si>
  <si>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</si>
  <si>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</si>
  <si>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</si>
  <si>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</si>
  <si>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</si>
  <si>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</si>
  <si>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</si>
  <si>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</si>
  <si>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</si>
  <si>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</si>
  <si>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</si>
  <si>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</si>
  <si>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</si>
  <si>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</si>
  <si>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</si>
  <si>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</si>
  <si>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</si>
  <si>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</si>
  <si>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</si>
  <si>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</si>
  <si>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</si>
  <si>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</si>
  <si>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</si>
  <si>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</si>
  <si>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</si>
  <si>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</si>
  <si>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</si>
  <si>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</si>
  <si>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</si>
  <si>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</si>
  <si>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</si>
  <si>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</si>
  <si>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</si>
  <si>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</si>
  <si>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</si>
  <si>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</si>
  <si>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</si>
  <si>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</si>
  <si>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</si>
  <si>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</si>
  <si>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</si>
  <si>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</si>
  <si>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</si>
  <si>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</si>
  <si>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</si>
  <si>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</si>
  <si>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</si>
  <si>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</si>
  <si>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</si>
  <si>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</si>
  <si>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</si>
  <si>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</si>
  <si>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</si>
  <si>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</si>
  <si>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</si>
  <si>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</si>
  <si>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</si>
  <si>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</si>
  <si>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</si>
  <si>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</si>
  <si>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</si>
  <si>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</si>
  <si>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</si>
  <si>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</si>
  <si>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</si>
  <si>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</si>
  <si>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</si>
  <si>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</si>
  <si>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</si>
  <si>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</si>
  <si>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</si>
  <si>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</si>
  <si>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</si>
  <si>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</si>
  <si>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</si>
  <si>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</si>
  <si>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</si>
  <si>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</si>
  <si>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</si>
  <si>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</si>
  <si>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</si>
  <si>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</si>
  <si>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</si>
  <si>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</si>
  <si>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</si>
  <si>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</si>
  <si>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</si>
  <si>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</si>
  <si>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</si>
  <si>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</si>
  <si>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</si>
  <si>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</si>
  <si>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</si>
  <si>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</si>
  <si>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</si>
  <si>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</si>
  <si>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</si>
  <si>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</si>
  <si>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</si>
  <si>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</si>
  <si>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</si>
  <si>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</si>
  <si>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</si>
  <si>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</si>
  <si>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</si>
  <si>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</si>
  <si>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</si>
  <si>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</si>
  <si>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</si>
  <si>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</si>
  <si>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</si>
  <si>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</si>
  <si>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</si>
  <si>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</si>
  <si>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</si>
  <si>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</si>
  <si>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</si>
  <si>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</si>
  <si>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</si>
  <si>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</si>
  <si>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山梨県笛吹市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</si>
  <si>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</si>
  <si>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</si>
  <si>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</si>
  <si>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</si>
  <si>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</si>
  <si>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</si>
  <si>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</si>
  <si>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</si>
  <si>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</si>
  <si>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</si>
  <si>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</si>
  <si>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</si>
  <si>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</si>
  <si>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</si>
  <si>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</si>
  <si>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</si>
  <si>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</si>
  <si>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</si>
  <si>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</si>
  <si>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</si>
  <si>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</si>
  <si>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</si>
  <si>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</si>
  <si>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</si>
  <si>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</si>
  <si>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</si>
  <si>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</si>
  <si>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</si>
  <si>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</si>
  <si>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</si>
  <si>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</si>
  <si>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</si>
  <si>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</si>
  <si>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</si>
  <si>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</si>
  <si>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</si>
  <si>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</si>
  <si>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</si>
  <si>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</si>
  <si>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</si>
  <si>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</si>
  <si>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</si>
  <si>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</si>
  <si>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</si>
  <si>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</si>
  <si>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</si>
  <si>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</si>
  <si>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</si>
  <si>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</si>
  <si>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</si>
  <si>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</si>
  <si>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</si>
  <si>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</si>
  <si>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</si>
  <si>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</si>
  <si>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</si>
  <si>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</si>
  <si>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</si>
  <si>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</si>
  <si>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</si>
  <si>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</si>
  <si>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</si>
  <si>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</si>
  <si>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</si>
  <si>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</si>
  <si>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</si>
  <si>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</si>
  <si>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</si>
  <si>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</si>
  <si>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</si>
  <si>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</si>
  <si>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</si>
  <si>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</si>
  <si>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</si>
  <si>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</si>
  <si>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</si>
  <si>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</si>
  <si>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</si>
  <si>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</si>
  <si>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</si>
  <si>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</si>
  <si>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</si>
  <si>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</si>
  <si>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</si>
  <si>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</si>
  <si>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</si>
  <si>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</si>
  <si>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</si>
  <si>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</si>
  <si>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</si>
  <si>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</si>
  <si>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</si>
  <si>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</si>
  <si>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</si>
  <si>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</si>
  <si>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</si>
  <si>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</si>
  <si>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</si>
  <si>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</si>
  <si>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</si>
  <si>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</si>
  <si>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</si>
  <si>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</si>
  <si>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</si>
  <si>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</si>
  <si>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</si>
  <si>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</si>
  <si>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</si>
  <si>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</si>
  <si>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</si>
  <si>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</si>
  <si>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</si>
  <si>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</si>
  <si>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</si>
  <si>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</si>
  <si>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</si>
  <si>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</si>
  <si>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</si>
  <si>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</si>
  <si>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</si>
  <si>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</si>
  <si>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</si>
  <si>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</si>
  <si>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</si>
  <si>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</si>
  <si>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</si>
  <si>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</si>
  <si>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</si>
  <si>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</si>
  <si>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簡易水道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</si>
  <si>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</si>
  <si>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</si>
  <si>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</si>
  <si>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</si>
  <si>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</si>
  <si>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</si>
  <si>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</si>
  <si>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</si>
  <si>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</si>
  <si>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</si>
  <si>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</si>
  <si>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</si>
  <si>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</si>
  <si>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</si>
  <si>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</si>
  <si>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</si>
  <si>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</si>
  <si>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</si>
  <si>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</si>
  <si>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</si>
  <si>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</si>
  <si>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</si>
  <si>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山梨県笛吹市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</si>
  <si>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</si>
  <si>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</si>
  <si>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</si>
  <si>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</si>
  <si>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</si>
  <si>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</si>
  <si>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</si>
  <si>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</si>
  <si>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</si>
  <si>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</si>
  <si>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</si>
  <si>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</si>
  <si>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</si>
  <si>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</si>
  <si>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</si>
  <si>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</si>
  <si>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</si>
  <si>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</si>
  <si>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</si>
  <si>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</si>
  <si>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笛吹市境川観光交流センター特別会計</t>
    <phoneticPr fontId="5"/>
  </si>
  <si>
    <t>森林経営管理特別会計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</si>
  <si>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</si>
  <si>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</si>
  <si>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</si>
  <si>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</si>
  <si>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</si>
  <si>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</si>
  <si>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</si>
  <si>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</si>
  <si>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</si>
  <si>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</si>
  <si>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</si>
  <si>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</si>
  <si>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</si>
  <si>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</si>
  <si>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</si>
  <si>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</si>
  <si>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t>
    <phoneticPr fontId="5"/>
  </si>
  <si>
    <t>後期高齢者医療特別会計</t>
    <phoneticPr fontId="5"/>
  </si>
  <si>
    <t>笛吹市水道事業会計</t>
    <phoneticPr fontId="5"/>
  </si>
  <si>
    <t>法適用企業</t>
    <phoneticPr fontId="5"/>
  </si>
  <si>
    <t>笛吹市営春日居地区温泉給湯事業会計</t>
    <phoneticPr fontId="5"/>
  </si>
  <si>
    <t>法適用企業</t>
    <phoneticPr fontId="5"/>
  </si>
  <si>
    <t>笛吹市公共下水道事業会計</t>
    <phoneticPr fontId="5"/>
  </si>
  <si>
    <t>笛吹市簡易水道事業会計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</si>
  <si>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</si>
  <si>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</si>
  <si>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</si>
  <si>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</si>
  <si>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</si>
  <si>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</si>
  <si>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</si>
  <si>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</si>
  <si>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</si>
  <si>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</si>
  <si>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</si>
  <si>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</si>
  <si>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</si>
  <si>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</si>
  <si>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</si>
  <si>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</si>
  <si>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</si>
  <si>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</si>
  <si>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</si>
  <si>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</si>
  <si>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</si>
  <si>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</si>
  <si>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</si>
  <si>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</si>
  <si>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</si>
  <si>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</si>
  <si>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</si>
  <si>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</si>
  <si>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</si>
  <si>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</si>
  <si>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</si>
  <si>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</si>
  <si>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</si>
  <si>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</si>
  <si>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</si>
  <si>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</si>
  <si>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</si>
  <si>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</si>
  <si>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</si>
  <si>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</si>
  <si>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</si>
  <si>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</si>
  <si>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</si>
  <si>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</si>
  <si>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</si>
  <si>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</si>
  <si>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</si>
  <si>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</si>
  <si>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</si>
  <si>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</si>
  <si>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</si>
  <si>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</si>
  <si>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</si>
  <si>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</si>
  <si>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</si>
  <si>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</si>
  <si>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</si>
  <si>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</si>
  <si>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</si>
  <si>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</si>
  <si>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</si>
  <si>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</si>
  <si>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</si>
  <si>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笛吹市公共下水道事業会計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</si>
  <si>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</si>
  <si>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</si>
  <si>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笛吹市水道事業会計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</si>
  <si>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</si>
  <si>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農業集落排水特別会計</t>
    <phoneticPr fontId="5"/>
  </si>
  <si>
    <t>(Ｆ)</t>
    <phoneticPr fontId="5"/>
  </si>
  <si>
    <t>笛吹市簡易水道事業会計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</si>
  <si>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</si>
  <si>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</si>
  <si>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</si>
  <si>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</si>
  <si>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</si>
  <si>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</si>
  <si>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</si>
  <si>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</si>
  <si>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</si>
  <si>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</si>
  <si>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</si>
  <si>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</si>
  <si>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</si>
  <si>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</si>
  <si>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</si>
  <si>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</si>
  <si>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</si>
  <si>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</si>
  <si>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</si>
  <si>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</si>
  <si>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</si>
  <si>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</si>
  <si>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</si>
  <si>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</si>
  <si>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</si>
  <si>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</si>
  <si>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</si>
  <si>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</si>
  <si>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</si>
  <si>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</si>
  <si>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</si>
  <si>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</si>
  <si>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</si>
  <si>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</si>
  <si>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</si>
  <si>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</si>
  <si>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</si>
  <si>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</si>
  <si>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</si>
  <si>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</si>
  <si>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</si>
  <si>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</si>
  <si>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</si>
  <si>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</si>
  <si>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</si>
  <si>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</si>
  <si>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</si>
  <si>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</si>
  <si>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</si>
  <si>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</si>
  <si>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</si>
  <si>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</si>
  <si>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</si>
  <si>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</si>
  <si>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</si>
  <si>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</si>
  <si>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</si>
  <si>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</si>
  <si>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</si>
  <si>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</si>
  <si>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</si>
  <si>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</si>
  <si>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</si>
  <si>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</si>
  <si>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</si>
  <si>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</si>
  <si>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</si>
  <si>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</si>
  <si>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</si>
  <si>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</si>
  <si>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</si>
  <si>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</si>
  <si>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</si>
  <si>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</si>
  <si>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</si>
  <si>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</si>
  <si>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</si>
  <si>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</si>
  <si>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</si>
  <si>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</si>
  <si>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</si>
  <si>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</si>
  <si>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</si>
  <si>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</si>
  <si>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</si>
  <si>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0.38</t>
  </si>
  <si>
    <t>▲ 1.47</t>
  </si>
  <si>
    <t>▲ 0.59</t>
  </si>
  <si>
    <t>一般会計</t>
  </si>
  <si>
    <t>笛吹市水道事業会計</t>
  </si>
  <si>
    <t>笛吹市公共下水道事業会計</t>
  </si>
  <si>
    <t>国民健康保険特別会計</t>
  </si>
  <si>
    <t>介護保険特別会計</t>
  </si>
  <si>
    <t>笛吹市営春日居地区温泉給湯事業会計</t>
  </si>
  <si>
    <t>農業集落排水特別会計</t>
  </si>
  <si>
    <t>笛吹市簡易水道事業会計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</si>
  <si>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</si>
  <si>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</si>
  <si>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</si>
  <si>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</si>
  <si>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</si>
  <si>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</si>
  <si>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</si>
  <si>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</si>
  <si>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笛吹市地域振興基金</t>
  </si>
  <si>
    <t>笛吹市まちづくり基金</t>
  </si>
  <si>
    <t>笛吹市公共施設整備等基金</t>
  </si>
  <si>
    <t>笛吹市地域福祉基金</t>
  </si>
  <si>
    <t>笛吹市観光施設整備基金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</si>
</sst>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c:ext xmlns:c16="http://schemas.microsoft.com/office/drawing/2014/chart" uri="{C3380CC4-5D6E-409C-BE32-E72D297353CC}">
              <c16:uniqueId val="{00000000-4E1D-42DB-8056-4C522A3F01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62145</c:v>
                </c:pt>
                <c:pt idx="1">
                  <c:v>41831</c:v>
                </c:pt>
                <c:pt idx="2">
                  <c:v>62843</c:v>
                </c:pt>
                <c:pt idx="3">
                  <c:v>65947</c:v>
                </c:pt>
                <c:pt idx="4">
                  <c:v>69186</c:v>
                </c:pt>
              </c:numCache>
            </c:numRef>
          </c:val>
          <c:smooth val="0"/>
          <c:extLst>
            <c:ext xmlns:c16="http://schemas.microsoft.com/office/drawing/2014/chart" uri="{C3380CC4-5D6E-409C-BE32-E72D297353CC}">
              <c16:uniqueId val="{00000001-4E1D-42DB-8056-4C522A3F01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8.39</c:v>
                </c:pt>
                <c:pt idx="1">
                  <c:v>10.4</c:v>
                </c:pt>
                <c:pt idx="2">
                  <c:v>11.55</c:v>
                </c:pt>
                <c:pt idx="3">
                  <c:v>9.77</c:v>
                </c:pt>
                <c:pt idx="4">
                  <c:v>9.3800000000000008</c:v>
                </c:pt>
              </c:numCache>
            </c:numRef>
          </c:val>
          <c:extLst>
            <c:ext xmlns:c16="http://schemas.microsoft.com/office/drawing/2014/chart" uri="{C3380CC4-5D6E-409C-BE32-E72D297353CC}">
              <c16:uniqueId val="{00000000-D034-489F-A1EF-BC0B02CCAE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20.399999999999999</c:v>
                </c:pt>
                <c:pt idx="1">
                  <c:v>19.71</c:v>
                </c:pt>
                <c:pt idx="2">
                  <c:v>19.28</c:v>
                </c:pt>
                <c:pt idx="3">
                  <c:v>18.78</c:v>
                </c:pt>
                <c:pt idx="4">
                  <c:v>19.170000000000002</c:v>
                </c:pt>
              </c:numCache>
            </c:numRef>
          </c:val>
          <c:extLst>
            <c:ext xmlns:c16="http://schemas.microsoft.com/office/drawing/2014/chart" uri="{C3380CC4-5D6E-409C-BE32-E72D297353CC}">
              <c16:uniqueId val="{00000001-D034-489F-A1EF-BC0B02CCAE9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1.61</c:v>
                </c:pt>
                <c:pt idx="2">
                  <c:v>1.4</c:v>
                </c:pt>
                <c:pt idx="3">
                  <c:v>-1.47</c:v>
                </c:pt>
                <c:pt idx="4">
                  <c:v>-0.59</c:v>
                </c:pt>
              </c:numCache>
            </c:numRef>
          </c:val>
          <c:smooth val="0"/>
          <c:extLst>
            <c:ext xmlns:c16="http://schemas.microsoft.com/office/drawing/2014/chart" uri="{C3380CC4-5D6E-409C-BE32-E72D297353CC}">
              <c16:uniqueId val="{00000002-D034-489F-A1EF-BC0B02CCAE9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0.36</c:v>
                </c:pt>
                <c:pt idx="2">
                  <c:v>#N/A</c:v>
                </c:pt>
                <c:pt idx="3">
                  <c:v>0.26</c:v>
                </c:pt>
                <c:pt idx="4">
                  <c:v>#N/A</c:v>
                </c:pt>
                <c:pt idx="5">
                  <c:v>0.23</c:v>
                </c:pt>
                <c:pt idx="6">
                  <c:v>#N/A</c:v>
                </c:pt>
                <c:pt idx="7">
                  <c:v>0.28999999999999998</c:v>
                </c:pt>
                <c:pt idx="8">
                  <c:v>#N/A</c:v>
                </c:pt>
                <c:pt idx="9">
                  <c:v>0.26</c:v>
                </c:pt>
              </c:numCache>
            </c:numRef>
          </c:val>
          <c:extLst>
            <c:ext xmlns:c16="http://schemas.microsoft.com/office/drawing/2014/chart" uri="{C3380CC4-5D6E-409C-BE32-E72D297353CC}">
              <c16:uniqueId val="{00000000-CA53-4685-A4C9-8E0DE4BA76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53-4685-A4C9-8E0DE4BA766F}"/>
            </c:ext>
          </c:extLst>
        </c:ser>
        <c:ser>
          <c:idx val="2"/>
          <c:order val="2"/>
          <c:tx>
            <c:strRef>
              <c:f>データシート!$A$29</c:f>
              <c:strCache>
                <c:ptCount val="1"/>
                <c:pt idx="0">
                  <c:v>笛吹市簡易水道事業会計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0.08</c:v>
                </c:pt>
                <c:pt idx="8">
                  <c:v>#N/A</c:v>
                </c:pt>
                <c:pt idx="9">
                  <c:v>0.1</c:v>
                </c:pt>
              </c:numCache>
            </c:numRef>
          </c:val>
          <c:extLst>
            <c:ext xmlns:c16="http://schemas.microsoft.com/office/drawing/2014/chart" uri="{C3380CC4-5D6E-409C-BE32-E72D297353CC}">
              <c16:uniqueId val="{00000002-CA53-4685-A4C9-8E0DE4BA766F}"/>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c:v>
                </c:pt>
                <c:pt idx="4">
                  <c:v>#N/A</c:v>
                </c:pt>
                <c:pt idx="5">
                  <c:v>0.12</c:v>
                </c:pt>
                <c:pt idx="6">
                  <c:v>#N/A</c:v>
                </c:pt>
                <c:pt idx="7">
                  <c:v>0.14000000000000001</c:v>
                </c:pt>
                <c:pt idx="8">
                  <c:v>#N/A</c:v>
                </c:pt>
                <c:pt idx="9">
                  <c:v>0.17</c:v>
                </c:pt>
              </c:numCache>
            </c:numRef>
          </c:val>
          <c:extLst>
            <c:ext xmlns:c16="http://schemas.microsoft.com/office/drawing/2014/chart" uri="{C3380CC4-5D6E-409C-BE32-E72D297353CC}">
              <c16:uniqueId val="{00000003-CA53-4685-A4C9-8E0DE4BA766F}"/>
            </c:ext>
          </c:extLst>
        </c:ser>
        <c:ser>
          <c:idx val="4"/>
          <c:order val="4"/>
          <c:tx>
            <c:strRef>
              <c:f>データシート!$A$31</c:f>
              <c:strCache>
                <c:ptCount val="1"/>
                <c:pt idx="0">
                  <c:v>笛吹市営春日居地区温泉給湯事業会計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1.97</c:v>
                </c:pt>
                <c:pt idx="2">
                  <c:v>#N/A</c:v>
                </c:pt>
                <c:pt idx="3">
                  <c:v>2.11</c:v>
                </c:pt>
                <c:pt idx="4">
                  <c:v>#N/A</c:v>
                </c:pt>
                <c:pt idx="5">
                  <c:v>2.2200000000000002</c:v>
                </c:pt>
                <c:pt idx="6">
                  <c:v>#N/A</c:v>
                </c:pt>
                <c:pt idx="7">
                  <c:v>2.2599999999999998</c:v>
                </c:pt>
                <c:pt idx="8">
                  <c:v>#N/A</c:v>
                </c:pt>
                <c:pt idx="9">
                  <c:v>2.56</c:v>
                </c:pt>
              </c:numCache>
            </c:numRef>
          </c:val>
          <c:extLst>
            <c:ext xmlns:c16="http://schemas.microsoft.com/office/drawing/2014/chart" uri="{C3380CC4-5D6E-409C-BE32-E72D297353CC}">
              <c16:uniqueId val="{00000004-CA53-4685-A4C9-8E0DE4BA766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1.8</c:v>
                </c:pt>
                <c:pt idx="2">
                  <c:v>#N/A</c:v>
                </c:pt>
                <c:pt idx="3">
                  <c:v>3.04</c:v>
                </c:pt>
                <c:pt idx="4">
                  <c:v>#N/A</c:v>
                </c:pt>
                <c:pt idx="5">
                  <c:v>2.2599999999999998</c:v>
                </c:pt>
                <c:pt idx="6">
                  <c:v>#N/A</c:v>
                </c:pt>
                <c:pt idx="7">
                  <c:v>2.11</c:v>
                </c:pt>
                <c:pt idx="8">
                  <c:v>#N/A</c:v>
                </c:pt>
                <c:pt idx="9">
                  <c:v>2.99</c:v>
                </c:pt>
              </c:numCache>
            </c:numRef>
          </c:val>
          <c:extLst>
            <c:ext xmlns:c16="http://schemas.microsoft.com/office/drawing/2014/chart" uri="{C3380CC4-5D6E-409C-BE32-E72D297353CC}">
              <c16:uniqueId val="{00000005-CA53-4685-A4C9-8E0DE4BA766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3.45</c:v>
                </c:pt>
                <c:pt idx="2">
                  <c:v>#N/A</c:v>
                </c:pt>
                <c:pt idx="3">
                  <c:v>1.88</c:v>
                </c:pt>
                <c:pt idx="4">
                  <c:v>#N/A</c:v>
                </c:pt>
                <c:pt idx="5">
                  <c:v>2.27</c:v>
                </c:pt>
                <c:pt idx="6">
                  <c:v>#N/A</c:v>
                </c:pt>
                <c:pt idx="7">
                  <c:v>2.08</c:v>
                </c:pt>
                <c:pt idx="8">
                  <c:v>#N/A</c:v>
                </c:pt>
                <c:pt idx="9">
                  <c:v>3.3</c:v>
                </c:pt>
              </c:numCache>
            </c:numRef>
          </c:val>
          <c:extLst>
            <c:ext xmlns:c16="http://schemas.microsoft.com/office/drawing/2014/chart" uri="{C3380CC4-5D6E-409C-BE32-E72D297353CC}">
              <c16:uniqueId val="{00000006-CA53-4685-A4C9-8E0DE4BA766F}"/>
            </c:ext>
          </c:extLst>
        </c:ser>
        <c:ser>
          <c:idx val="7"/>
          <c:order val="7"/>
          <c:tx>
            <c:strRef>
              <c:f>データシート!$A$34</c:f>
              <c:strCache>
                <c:ptCount val="1"/>
                <c:pt idx="0">
                  <c:v>笛吹市公共下水道事業会計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1.56</c:v>
                </c:pt>
                <c:pt idx="2">
                  <c:v>#N/A</c:v>
                </c:pt>
                <c:pt idx="3">
                  <c:v>2.4900000000000002</c:v>
                </c:pt>
                <c:pt idx="4">
                  <c:v>#N/A</c:v>
                </c:pt>
                <c:pt idx="5">
                  <c:v>3</c:v>
                </c:pt>
                <c:pt idx="6">
                  <c:v>#N/A</c:v>
                </c:pt>
                <c:pt idx="7">
                  <c:v>3.69</c:v>
                </c:pt>
                <c:pt idx="8">
                  <c:v>#N/A</c:v>
                </c:pt>
                <c:pt idx="9">
                  <c:v>4.5199999999999996</c:v>
                </c:pt>
              </c:numCache>
            </c:numRef>
          </c:val>
          <c:extLst>
            <c:ext xmlns:c16="http://schemas.microsoft.com/office/drawing/2014/chart" uri="{C3380CC4-5D6E-409C-BE32-E72D297353CC}">
              <c16:uniqueId val="{00000007-CA53-4685-A4C9-8E0DE4BA766F}"/>
            </c:ext>
          </c:extLst>
        </c:ser>
        <c:ser>
          <c:idx val="8"/>
          <c:order val="8"/>
          <c:tx>
            <c:strRef>
              <c:f>データシート!$A$35</c:f>
              <c:strCache>
                <c:ptCount val="1"/>
                <c:pt idx="0">
                  <c:v>笛吹市水道事業会計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3.9</c:v>
                </c:pt>
                <c:pt idx="2">
                  <c:v>#N/A</c:v>
                </c:pt>
                <c:pt idx="3">
                  <c:v>5.42</c:v>
                </c:pt>
                <c:pt idx="4">
                  <c:v>#N/A</c:v>
                </c:pt>
                <c:pt idx="5">
                  <c:v>6.16</c:v>
                </c:pt>
                <c:pt idx="6">
                  <c:v>#N/A</c:v>
                </c:pt>
                <c:pt idx="7">
                  <c:v>6.42</c:v>
                </c:pt>
                <c:pt idx="8">
                  <c:v>#N/A</c:v>
                </c:pt>
                <c:pt idx="9">
                  <c:v>6.47</c:v>
                </c:pt>
              </c:numCache>
            </c:numRef>
          </c:val>
          <c:extLst>
            <c:ext xmlns:c16="http://schemas.microsoft.com/office/drawing/2014/chart" uri="{C3380CC4-5D6E-409C-BE32-E72D297353CC}">
              <c16:uniqueId val="{00000008-CA53-4685-A4C9-8E0DE4BA76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8.36</c:v>
                </c:pt>
                <c:pt idx="2">
                  <c:v>#N/A</c:v>
                </c:pt>
                <c:pt idx="3">
                  <c:v>10.33</c:v>
                </c:pt>
                <c:pt idx="4">
                  <c:v>#N/A</c:v>
                </c:pt>
                <c:pt idx="5">
                  <c:v>11.4</c:v>
                </c:pt>
                <c:pt idx="6">
                  <c:v>#N/A</c:v>
                </c:pt>
                <c:pt idx="7">
                  <c:v>9.59</c:v>
                </c:pt>
                <c:pt idx="8">
                  <c:v>#N/A</c:v>
                </c:pt>
                <c:pt idx="9">
                  <c:v>9.1999999999999993</c:v>
                </c:pt>
              </c:numCache>
            </c:numRef>
          </c:val>
          <c:extLst>
            <c:ext xmlns:c16="http://schemas.microsoft.com/office/drawing/2014/chart" uri="{C3380CC4-5D6E-409C-BE32-E72D297353CC}">
              <c16:uniqueId val="{00000009-CA53-4685-A4C9-8E0DE4BA76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3828</c:v>
                </c:pt>
                <c:pt idx="5">
                  <c:v>3779</c:v>
                </c:pt>
                <c:pt idx="8">
                  <c:v>3822</c:v>
                </c:pt>
                <c:pt idx="11">
                  <c:v>3770</c:v>
                </c:pt>
                <c:pt idx="14">
                  <c:v>3735</c:v>
                </c:pt>
              </c:numCache>
            </c:numRef>
          </c:val>
          <c:extLst>
            <c:ext xmlns:c16="http://schemas.microsoft.com/office/drawing/2014/chart" uri="{C3380CC4-5D6E-409C-BE32-E72D297353CC}">
              <c16:uniqueId val="{00000000-7D3C-4DBE-BB0F-606062F16A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3C-4DBE-BB0F-606062F16A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8</c:v>
                </c:pt>
                <c:pt idx="9">
                  <c:v>2</c:v>
                </c:pt>
                <c:pt idx="12">
                  <c:v>1</c:v>
                </c:pt>
              </c:numCache>
            </c:numRef>
          </c:val>
          <c:extLst>
            <c:ext xmlns:c16="http://schemas.microsoft.com/office/drawing/2014/chart" uri="{C3380CC4-5D6E-409C-BE32-E72D297353CC}">
              <c16:uniqueId val="{00000002-7D3C-4DBE-BB0F-606062F16A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23</c:v>
                </c:pt>
                <c:pt idx="6">
                  <c:v>23</c:v>
                </c:pt>
                <c:pt idx="9">
                  <c:v>25</c:v>
                </c:pt>
                <c:pt idx="12">
                  <c:v>16</c:v>
                </c:pt>
              </c:numCache>
            </c:numRef>
          </c:val>
          <c:extLst>
            <c:ext xmlns:c16="http://schemas.microsoft.com/office/drawing/2014/chart" uri="{C3380CC4-5D6E-409C-BE32-E72D297353CC}">
              <c16:uniqueId val="{00000003-7D3C-4DBE-BB0F-606062F16A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1101</c:v>
                </c:pt>
                <c:pt idx="3">
                  <c:v>1082</c:v>
                </c:pt>
                <c:pt idx="6">
                  <c:v>1022</c:v>
                </c:pt>
                <c:pt idx="9">
                  <c:v>919</c:v>
                </c:pt>
                <c:pt idx="12">
                  <c:v>854</c:v>
                </c:pt>
              </c:numCache>
            </c:numRef>
          </c:val>
          <c:extLst>
            <c:ext xmlns:c16="http://schemas.microsoft.com/office/drawing/2014/chart" uri="{C3380CC4-5D6E-409C-BE32-E72D297353CC}">
              <c16:uniqueId val="{00000004-7D3C-4DBE-BB0F-606062F16A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3C-4DBE-BB0F-606062F16A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3C-4DBE-BB0F-606062F16A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4300</c:v>
                </c:pt>
                <c:pt idx="3">
                  <c:v>4129</c:v>
                </c:pt>
                <c:pt idx="6">
                  <c:v>3952</c:v>
                </c:pt>
                <c:pt idx="9">
                  <c:v>4033</c:v>
                </c:pt>
                <c:pt idx="12">
                  <c:v>4056</c:v>
                </c:pt>
              </c:numCache>
            </c:numRef>
          </c:val>
          <c:extLst>
            <c:ext xmlns:c16="http://schemas.microsoft.com/office/drawing/2014/chart" uri="{C3380CC4-5D6E-409C-BE32-E72D297353CC}">
              <c16:uniqueId val="{00000007-7D3C-4DBE-BB0F-606062F16A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1595</c:v>
                </c:pt>
                <c:pt idx="2">
                  <c:v>#N/A</c:v>
                </c:pt>
                <c:pt idx="3">
                  <c:v>#N/A</c:v>
                </c:pt>
                <c:pt idx="4">
                  <c:v>1464</c:v>
                </c:pt>
                <c:pt idx="5">
                  <c:v>#N/A</c:v>
                </c:pt>
                <c:pt idx="6">
                  <c:v>#N/A</c:v>
                </c:pt>
                <c:pt idx="7">
                  <c:v>1183</c:v>
                </c:pt>
                <c:pt idx="8">
                  <c:v>#N/A</c:v>
                </c:pt>
                <c:pt idx="9">
                  <c:v>#N/A</c:v>
                </c:pt>
                <c:pt idx="10">
                  <c:v>1209</c:v>
                </c:pt>
                <c:pt idx="11">
                  <c:v>#N/A</c:v>
                </c:pt>
                <c:pt idx="12">
                  <c:v>#N/A</c:v>
                </c:pt>
                <c:pt idx="13">
                  <c:v>1192</c:v>
                </c:pt>
                <c:pt idx="14">
                  <c:v>#N/A</c:v>
                </c:pt>
              </c:numCache>
            </c:numRef>
          </c:val>
          <c:smooth val="0"/>
          <c:extLst>
            <c:ext xmlns:c16="http://schemas.microsoft.com/office/drawing/2014/chart" uri="{C3380CC4-5D6E-409C-BE32-E72D297353CC}">
              <c16:uniqueId val="{00000008-7D3C-4DBE-BB0F-606062F16A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41363</c:v>
                </c:pt>
                <c:pt idx="5">
                  <c:v>38917</c:v>
                </c:pt>
                <c:pt idx="8">
                  <c:v>38116</c:v>
                </c:pt>
                <c:pt idx="11">
                  <c:v>36721</c:v>
                </c:pt>
                <c:pt idx="14">
                  <c:v>34558</c:v>
                </c:pt>
              </c:numCache>
            </c:numRef>
          </c:val>
          <c:extLst>
            <c:ext xmlns:c16="http://schemas.microsoft.com/office/drawing/2014/chart" uri="{C3380CC4-5D6E-409C-BE32-E72D297353CC}">
              <c16:uniqueId val="{00000000-7882-429F-BB60-5E4764BBA9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476</c:v>
                </c:pt>
                <c:pt idx="5">
                  <c:v>453</c:v>
                </c:pt>
                <c:pt idx="8">
                  <c:v>424</c:v>
                </c:pt>
                <c:pt idx="11">
                  <c:v>408</c:v>
                </c:pt>
                <c:pt idx="14">
                  <c:v>387</c:v>
                </c:pt>
              </c:numCache>
            </c:numRef>
          </c:val>
          <c:extLst>
            <c:ext xmlns:c16="http://schemas.microsoft.com/office/drawing/2014/chart" uri="{C3380CC4-5D6E-409C-BE32-E72D297353CC}">
              <c16:uniqueId val="{00000001-7882-429F-BB60-5E4764BBA9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13419</c:v>
                </c:pt>
                <c:pt idx="5">
                  <c:v>14143</c:v>
                </c:pt>
                <c:pt idx="8">
                  <c:v>15608</c:v>
                </c:pt>
                <c:pt idx="11">
                  <c:v>17600</c:v>
                </c:pt>
                <c:pt idx="14">
                  <c:v>17379</c:v>
                </c:pt>
              </c:numCache>
            </c:numRef>
          </c:val>
          <c:extLst>
            <c:ext xmlns:c16="http://schemas.microsoft.com/office/drawing/2014/chart" uri="{C3380CC4-5D6E-409C-BE32-E72D297353CC}">
              <c16:uniqueId val="{00000002-7882-429F-BB60-5E4764BBA9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82-429F-BB60-5E4764BBA9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82-429F-BB60-5E4764BBA9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13</c:v>
                </c:pt>
                <c:pt idx="6">
                  <c:v>9</c:v>
                </c:pt>
                <c:pt idx="9">
                  <c:v>6</c:v>
                </c:pt>
                <c:pt idx="12">
                  <c:v>3</c:v>
                </c:pt>
              </c:numCache>
            </c:numRef>
          </c:val>
          <c:extLst>
            <c:ext xmlns:c16="http://schemas.microsoft.com/office/drawing/2014/chart" uri="{C3380CC4-5D6E-409C-BE32-E72D297353CC}">
              <c16:uniqueId val="{00000005-7882-429F-BB60-5E4764BBA9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4835</c:v>
                </c:pt>
                <c:pt idx="3">
                  <c:v>4837</c:v>
                </c:pt>
                <c:pt idx="6">
                  <c:v>4867</c:v>
                </c:pt>
                <c:pt idx="9">
                  <c:v>4812</c:v>
                </c:pt>
                <c:pt idx="12">
                  <c:v>4797</c:v>
                </c:pt>
              </c:numCache>
            </c:numRef>
          </c:val>
          <c:extLst>
            <c:ext xmlns:c16="http://schemas.microsoft.com/office/drawing/2014/chart" uri="{C3380CC4-5D6E-409C-BE32-E72D297353CC}">
              <c16:uniqueId val="{00000006-7882-429F-BB60-5E4764BBA9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214</c:v>
                </c:pt>
                <c:pt idx="3">
                  <c:v>193</c:v>
                </c:pt>
                <c:pt idx="6">
                  <c:v>172</c:v>
                </c:pt>
                <c:pt idx="9">
                  <c:v>198</c:v>
                </c:pt>
                <c:pt idx="12">
                  <c:v>181</c:v>
                </c:pt>
              </c:numCache>
            </c:numRef>
          </c:val>
          <c:extLst>
            <c:ext xmlns:c16="http://schemas.microsoft.com/office/drawing/2014/chart" uri="{C3380CC4-5D6E-409C-BE32-E72D297353CC}">
              <c16:uniqueId val="{00000007-7882-429F-BB60-5E4764BBA9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13960</c:v>
                </c:pt>
                <c:pt idx="3">
                  <c:v>13795</c:v>
                </c:pt>
                <c:pt idx="6">
                  <c:v>11823</c:v>
                </c:pt>
                <c:pt idx="9">
                  <c:v>9992</c:v>
                </c:pt>
                <c:pt idx="12">
                  <c:v>8119</c:v>
                </c:pt>
              </c:numCache>
            </c:numRef>
          </c:val>
          <c:extLst>
            <c:ext xmlns:c16="http://schemas.microsoft.com/office/drawing/2014/chart" uri="{C3380CC4-5D6E-409C-BE32-E72D297353CC}">
              <c16:uniqueId val="{00000008-7882-429F-BB60-5E4764BBA9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852</c:v>
                </c:pt>
                <c:pt idx="3">
                  <c:v>791</c:v>
                </c:pt>
                <c:pt idx="6">
                  <c:v>730</c:v>
                </c:pt>
                <c:pt idx="9">
                  <c:v>670</c:v>
                </c:pt>
                <c:pt idx="12">
                  <c:v>613</c:v>
                </c:pt>
              </c:numCache>
            </c:numRef>
          </c:val>
          <c:extLst>
            <c:ext xmlns:c16="http://schemas.microsoft.com/office/drawing/2014/chart" uri="{C3380CC4-5D6E-409C-BE32-E72D297353CC}">
              <c16:uniqueId val="{00000009-7882-429F-BB60-5E4764BBA9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42773</c:v>
                </c:pt>
                <c:pt idx="3">
                  <c:v>41168</c:v>
                </c:pt>
                <c:pt idx="6">
                  <c:v>40423</c:v>
                </c:pt>
                <c:pt idx="9">
                  <c:v>39948</c:v>
                </c:pt>
                <c:pt idx="12">
                  <c:v>38397</c:v>
                </c:pt>
              </c:numCache>
            </c:numRef>
          </c:val>
          <c:extLst>
            <c:ext xmlns:c16="http://schemas.microsoft.com/office/drawing/2014/chart" uri="{C3380CC4-5D6E-409C-BE32-E72D297353CC}">
              <c16:uniqueId val="{0000000A-7882-429F-BB60-5E4764BBA9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7380</c:v>
                </c:pt>
                <c:pt idx="2">
                  <c:v>#N/A</c:v>
                </c:pt>
                <c:pt idx="3">
                  <c:v>#N/A</c:v>
                </c:pt>
                <c:pt idx="4">
                  <c:v>7283</c:v>
                </c:pt>
                <c:pt idx="5">
                  <c:v>#N/A</c:v>
                </c:pt>
                <c:pt idx="6">
                  <c:v>#N/A</c:v>
                </c:pt>
                <c:pt idx="7">
                  <c:v>3876</c:v>
                </c:pt>
                <c:pt idx="8">
                  <c:v>#N/A</c:v>
                </c:pt>
                <c:pt idx="9">
                  <c:v>#N/A</c:v>
                </c:pt>
                <c:pt idx="10">
                  <c:v>897</c:v>
                </c:pt>
                <c:pt idx="11">
                  <c:v>#N/A</c:v>
                </c:pt>
                <c:pt idx="12">
                  <c:v>#N/A</c:v>
                </c:pt>
                <c:pt idx="13">
                  <c:v>0</c:v>
                </c:pt>
                <c:pt idx="14">
                  <c:v>#N/A</c:v>
                </c:pt>
              </c:numCache>
            </c:numRef>
          </c:val>
          <c:smooth val="0"/>
          <c:extLst>
            <c:ext xmlns:c16="http://schemas.microsoft.com/office/drawing/2014/chart" uri="{C3380CC4-5D6E-409C-BE32-E72D297353CC}">
              <c16:uniqueId val="{0000000B-7882-429F-BB60-5E4764BBA9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3729</c:v>
                </c:pt>
                <c:pt idx="1">
                  <c:v>3730</c:v>
                </c:pt>
                <c:pt idx="2">
                  <c:v>3730</c:v>
                </c:pt>
              </c:numCache>
            </c:numRef>
          </c:val>
          <c:extLst>
            <c:ext xmlns:c16="http://schemas.microsoft.com/office/drawing/2014/chart" uri="{C3380CC4-5D6E-409C-BE32-E72D297353CC}">
              <c16:uniqueId val="{00000000-F8F6-493A-BE05-59692A32A7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1793</c:v>
                </c:pt>
                <c:pt idx="1">
                  <c:v>1796</c:v>
                </c:pt>
                <c:pt idx="2">
                  <c:v>1796</c:v>
                </c:pt>
              </c:numCache>
            </c:numRef>
          </c:val>
          <c:extLst>
            <c:ext xmlns:c16="http://schemas.microsoft.com/office/drawing/2014/chart" uri="{C3380CC4-5D6E-409C-BE32-E72D297353CC}">
              <c16:uniqueId val="{00000001-F8F6-493A-BE05-59692A32A7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12690</c:v>
                </c:pt>
                <c:pt idx="1">
                  <c:v>14349</c:v>
                </c:pt>
                <c:pt idx="2">
                  <c:v>14144</c:v>
                </c:pt>
              </c:numCache>
            </c:numRef>
          </c:val>
          <c:extLst>
            <c:ext xmlns:c16="http://schemas.microsoft.com/office/drawing/2014/chart" uri="{C3380CC4-5D6E-409C-BE32-E72D297353CC}">
              <c16:uniqueId val="{00000002-F8F6-493A-BE05-59692A32A7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a:t>
          </a:r>
        </a:p>
        <a:p>
          <a:r>
            <a:rPr kumimoji="1" lang="ja-JP" altLang="en-US" sz="1400">
              <a:latin typeface="ＭＳ ゴシック" pitchFamily="49" charset="-128"/>
              <a:ea typeface="ＭＳ ゴシック" pitchFamily="49" charset="-128"/>
            </a:rPr>
            <a:t>合併特例債を活用した基盤整備が終息してきているため、元利償還金等は同程度となっている。</a:t>
          </a:r>
        </a:p>
        <a:p>
          <a:r>
            <a:rPr kumimoji="1" lang="ja-JP" altLang="en-US" sz="1400">
              <a:latin typeface="ＭＳ ゴシック" pitchFamily="49" charset="-128"/>
              <a:ea typeface="ＭＳ ゴシック" pitchFamily="49" charset="-128"/>
            </a:rPr>
            <a:t>□算入公債費等</a:t>
          </a:r>
        </a:p>
        <a:p>
          <a:r>
            <a:rPr kumimoji="1" lang="ja-JP" altLang="en-US" sz="1400">
              <a:latin typeface="ＭＳ ゴシック" pitchFamily="49" charset="-128"/>
              <a:ea typeface="ＭＳ ゴシック" pitchFamily="49" charset="-128"/>
            </a:rPr>
            <a:t>元利償還金等の減少に伴い、算入公債等は減少している。</a:t>
          </a:r>
        </a:p>
        <a:p>
          <a:r>
            <a:rPr kumimoji="1" lang="ja-JP" altLang="en-US" sz="1400">
              <a:latin typeface="ＭＳ ゴシック" pitchFamily="49" charset="-128"/>
              <a:ea typeface="ＭＳ ゴシック" pitchFamily="49" charset="-128"/>
            </a:rPr>
            <a:t>□実質公債費比率の分子</a:t>
          </a:r>
        </a:p>
        <a:p>
          <a:r>
            <a:rPr kumimoji="1" lang="ja-JP" altLang="en-US" sz="1400">
              <a:latin typeface="ＭＳ ゴシック" pitchFamily="49" charset="-128"/>
              <a:ea typeface="ＭＳ ゴシック" pitchFamily="49" charset="-128"/>
            </a:rPr>
            <a:t>元利償還金等、算入公債費等ともに同水準のため、実質公債費比率は同水準といえる。</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早期健全化基準未満であるが、残りの合併特例期間における市債発行額もまだ見込まれるため、常に健全化指標に注視していく。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満期一括償還方式の地方債を発行していないため、このことに用いるための積み立ては実施していない。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p>
        <a:p>
          <a:r>
            <a:rPr kumimoji="1" lang="ja-JP" altLang="en-US" sz="1400">
              <a:latin typeface="ＭＳ ゴシック" pitchFamily="49" charset="-128"/>
              <a:ea typeface="ＭＳ ゴシック" pitchFamily="49" charset="-128"/>
            </a:rPr>
            <a:t>合併特例債の減少が大きかったため、それ以外の市債残高が増加しているが、市債残高自体は減少している。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ふるさと納税寄附金の増加による増加要因もあるが、公共施設の改修などにより取り崩し額が上回ったため、減額となった。</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将来負担額は、一般会計等に係る地方債の現在高が減少しているが、充当可能財源等が基金残高の減や合併特例債及び臨時財政対策債の償還が進んだことなどに伴い基準財政需要額算入見込額が減少し、分子部分は減少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山梨県笛吹市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が、前年度を上回る寄附額となったことにより、ふるさと納税寄附金を積み立てている「まちづくり基金」が前年度に比べ増額したが、公共施設の改修により「公共施設整備等基金」を取り崩したため、前年度から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財政調整基金及び減債基金については、予算編成上、取崩しの対象となることが多く、前年度決算上剰余金等を可能な限り積立て、残高の確保に努める。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また、特定目的金についても、その目的に合った事業に適正に充当しつつ、債券等により基金利子を積極的に確保することで、基金残高の減少を防ぐよう努める。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笛吹市地域振興基金：笛吹市における地域住民の連帯の強化又は地域振興等に資することを目的とする。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笛吹市まちづくり基金：多様な人々の参加による個性豊かな活力あるふるさとづくりと協働のまちづくりの実現に資することを目的とする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笛吹市公共施設整備等基金：公共施設の整備その他市民の福祉の向上に資する長期的な計画に基づく事業を円滑に推進することを目的とする。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笛吹市地域福祉基金：住民が主体となって行う福祉活動を活発化することを目的とする。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笛吹市観光施設整備基金：笛吹市の観光事業を発展させるために供する施設の整備を目的とする。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笛吹市地域振興基金：利子を財源充当している基金のため、残高に増減なし。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笛吹市まちづくり基金：基金積立の原資となる、ふるさと納税寄附金の増額に伴い、基金積立金も増額した。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笛吹市公共施設整備等基金：公共施設整備事業に財源充当したため減額した。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笛吹市地域福祉基金：利子を財源充当している基金のため、残高に増減なし。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笛吹市観光施設整備基金：観光事業への財源充当が、基金積立金分を上回ったため減額した。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まちづくり基金については、ふるさと納税寄附金の寄附者の意向に沿うよう、市の事業に積極的に充当していく。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その他の特的目的基金については、有利な債券を購入し、基金利子の確保に努め、取崩し後にも速やかに残高を回復できるよう努めていく。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前年度決算上剰余金や基金利子を積み立てたことにより前年度と同額となった。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新型コロナウイルス感染症対策や大規模災害の発生など、不測の事態に迅速に対応できるよう、効率的な予算編成を行う中で、取崩し額を最低限に抑えるよう努める。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また、前年度の決算上剰余金が生じた際には、翌々年度までに基金の積立を行うなどし、標準財政規模の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億円程度）を確保できるようにする。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取り崩しを行ったが、前年度決算剰余金を積み立てたことにより前年度と同額となった。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経済事情の変動等により財源が不足する場合は、減債基金を公債費に財源充当するが、前年度の決算上剰余金繰越金の積み立てなどにより、基金残高の確保に努める。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67,641
66,320
201.92
42,430,697
39,394,882
1,825,872
19,458,281
38,396,797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ポイント上回っているが、前年度と同ポイントの結果となった。</a:t>
          </a:r>
        </a:p>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新型コロナウイルス感染症の影響からの景気回復による市税増加や、過去最高の市税収納率となったことによるものであるが、今後も継続して自己財源の確保、財政基盤の強化を図っていく。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91622</xdr:rowOff>
    </xdr:from>
    <xdr:to>
      <xdr:col>23</xdr:col>
      <xdr:colOff>133350</xdr:colOff>
      <xdr:row>39</xdr:row>
      <xdr:rowOff>91622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7781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91622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91622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40822</xdr:rowOff>
    </xdr:from>
    <xdr:to>
      <xdr:col>23</xdr:col>
      <xdr:colOff>184150</xdr:colOff>
      <xdr:row>39</xdr:row>
      <xdr:rowOff>142422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57349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40822</xdr:rowOff>
    </xdr:from>
    <xdr:to>
      <xdr:col>19</xdr:col>
      <xdr:colOff>184150</xdr:colOff>
      <xdr:row>39</xdr:row>
      <xdr:rowOff>142422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152599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40822</xdr:rowOff>
    </xdr:from>
    <xdr:to>
      <xdr:col>11</xdr:col>
      <xdr:colOff>82550</xdr:colOff>
      <xdr:row>39</xdr:row>
      <xdr:rowOff>142422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ポイント減少となり、類似団体と比べ、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ポイント下回っている結果となった。</a:t>
          </a:r>
        </a:p>
        <a:p>
          <a:r>
            <a:rPr kumimoji="1" lang="ja-JP" altLang="en-US" sz="1300">
              <a:latin typeface="ＭＳ Ｐゴシック" panose="020B0600070205080204" pitchFamily="50" charset="-128"/>
              <a:ea typeface="ＭＳ Ｐゴシック" panose="020B0600070205080204" pitchFamily="50" charset="-128"/>
            </a:rPr>
            <a:t>市税などの経常的収入が増加や、扶助費の減少などによるものである。社会経済や行政需要の変化に適切に対応していくためには、財政の弾力性の維持が必要となる。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63</xdr:row>
      <xdr:rowOff>49954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18046"/>
          <a:ext cx="8382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85130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64</xdr:row>
      <xdr:rowOff>160020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92369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122344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170604</xdr:rowOff>
    </xdr:from>
    <xdr:to>
      <xdr:col>19</xdr:col>
      <xdr:colOff>184150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人件費は、人事院勧告や、保育士、調理員の処遇改善などによる会計年度任用職員会計年度任用職員の人件費が増加し、物件費は、ふるさと納税事業などにより微増している。</a:t>
          </a:r>
        </a:p>
        <a:p>
          <a:r>
            <a:rPr kumimoji="1" lang="ja-JP" altLang="en-US" sz="1300">
              <a:latin typeface="ＭＳ Ｐゴシック" panose="020B0600070205080204" pitchFamily="50" charset="-128"/>
              <a:ea typeface="ＭＳ Ｐゴシック" panose="020B0600070205080204" pitchFamily="50" charset="-128"/>
            </a:rPr>
            <a:t>行財政改革を進める中で、コスト削減に努めていく。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149670</xdr:rowOff>
    </xdr:from>
    <xdr:to>
      <xdr:col>23</xdr:col>
      <xdr:colOff>133350</xdr:colOff>
      <xdr:row>83</xdr:row>
      <xdr:rowOff>169979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80020"/>
          <a:ext cx="8382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65591</xdr:rowOff>
    </xdr:from>
    <xdr:to>
      <xdr:col>19</xdr:col>
      <xdr:colOff>133350</xdr:colOff>
      <xdr:row>83</xdr:row>
      <xdr:rowOff>149670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24491"/>
          <a:ext cx="889000" cy="2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34315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9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122585</xdr:rowOff>
    </xdr:from>
    <xdr:to>
      <xdr:col>15</xdr:col>
      <xdr:colOff>82550</xdr:colOff>
      <xdr:row>82</xdr:row>
      <xdr:rowOff>65591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10035"/>
          <a:ext cx="889000" cy="11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117734</xdr:rowOff>
    </xdr:from>
    <xdr:to>
      <xdr:col>11</xdr:col>
      <xdr:colOff>31750</xdr:colOff>
      <xdr:row>81</xdr:row>
      <xdr:rowOff>122585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05184"/>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119179</xdr:rowOff>
    </xdr:from>
    <xdr:to>
      <xdr:col>23</xdr:col>
      <xdr:colOff>184150</xdr:colOff>
      <xdr:row>84</xdr:row>
      <xdr:rowOff>49329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4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135706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98870</xdr:rowOff>
    </xdr:from>
    <xdr:to>
      <xdr:col>19</xdr:col>
      <xdr:colOff>184150</xdr:colOff>
      <xdr:row>84</xdr:row>
      <xdr:rowOff>29020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13797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1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14791</xdr:rowOff>
    </xdr:from>
    <xdr:to>
      <xdr:col>15</xdr:col>
      <xdr:colOff>133350</xdr:colOff>
      <xdr:row>82</xdr:row>
      <xdr:rowOff>116391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126568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4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71785</xdr:rowOff>
    </xdr:from>
    <xdr:to>
      <xdr:col>11</xdr:col>
      <xdr:colOff>82550</xdr:colOff>
      <xdr:row>82</xdr:row>
      <xdr:rowOff>1935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66934</xdr:rowOff>
    </xdr:from>
    <xdr:to>
      <xdr:col>7</xdr:col>
      <xdr:colOff>31750</xdr:colOff>
      <xdr:row>81</xdr:row>
      <xdr:rowOff>168534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7261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ポイント多い。</a:t>
          </a:r>
        </a:p>
        <a:p>
          <a:r>
            <a:rPr kumimoji="1" lang="ja-JP" altLang="en-US" sz="1300">
              <a:latin typeface="ＭＳ Ｐゴシック" panose="020B0600070205080204" pitchFamily="50" charset="-128"/>
              <a:ea typeface="ＭＳ Ｐゴシック" panose="020B0600070205080204" pitchFamily="50" charset="-128"/>
            </a:rPr>
            <a:t>今後も、級別職員数割合について、厳正かつ適正に管理することで、給与の適正化に努める。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7394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152400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394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100693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人少なく、県平均より</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少ない。</a:t>
          </a:r>
        </a:p>
        <a:p>
          <a:r>
            <a:rPr kumimoji="1" lang="ja-JP" altLang="en-US" sz="1300">
              <a:latin typeface="ＭＳ Ｐゴシック" panose="020B0600070205080204" pitchFamily="50" charset="-128"/>
              <a:ea typeface="ＭＳ Ｐゴシック" panose="020B0600070205080204" pitchFamily="50" charset="-128"/>
            </a:rPr>
            <a:t>今後も厳しい財政状況下にあり、多様化する行政ニーズに的確に対応できる組織体制を整備しながら、職員数を計画的に削減していく。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5624</xdr:rowOff>
    </xdr:from>
    <xdr:to>
      <xdr:col>81</xdr:col>
      <xdr:colOff>44450</xdr:colOff>
      <xdr:row>61</xdr:row>
      <xdr:rowOff>10220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40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5624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6062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2177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163285</xdr:rowOff>
    </xdr:from>
    <xdr:to>
      <xdr:col>68</xdr:col>
      <xdr:colOff>152400</xdr:colOff>
      <xdr:row>60</xdr:row>
      <xdr:rowOff>166733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130870</xdr:rowOff>
    </xdr:from>
    <xdr:to>
      <xdr:col>81</xdr:col>
      <xdr:colOff>95250</xdr:colOff>
      <xdr:row>61</xdr:row>
      <xdr:rowOff>61020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147397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126274</xdr:rowOff>
    </xdr:from>
    <xdr:to>
      <xdr:col>77</xdr:col>
      <xdr:colOff>95250</xdr:colOff>
      <xdr:row>61</xdr:row>
      <xdr:rowOff>56424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66601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2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主な要因としては、実質公債費比率は、決算年度を含む</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年間の比率の平均値で算出されるが、令和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年度の実質公債費比率において、算定に含まれる令和元年度の単年度の比率が</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年度の単年度の比率</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と比較して高かったことによるもの。今後は事業の適切性を見極め有利な資金調達に努めていく。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35983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850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139398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654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73979</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163285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68848"/>
          <a:ext cx="889000" cy="1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163285</xdr:rowOff>
    </xdr:from>
    <xdr:to>
      <xdr:col>68</xdr:col>
      <xdr:colOff>152400</xdr:colOff>
      <xdr:row>43</xdr:row>
      <xdr:rowOff>129722</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39508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112485</xdr:rowOff>
    </xdr:from>
    <xdr:to>
      <xdr:col>68</xdr:col>
      <xdr:colOff>203200</xdr:colOff>
      <xdr:row>43</xdr:row>
      <xdr:rowOff>42635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27412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将来負担比率は、合併特例債や臨時財政対策債の償還が進んだことにより算出されなかった。今後も継続できるよう財政の健全化に努めていく。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44097</xdr:rowOff>
    </xdr:from>
    <xdr:to>
      <xdr:col>77</xdr:col>
      <xdr:colOff>44450</xdr:colOff>
      <xdr:row>15</xdr:row>
      <xdr:rowOff>132715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444397"/>
          <a:ext cx="889000" cy="2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132715</xdr:rowOff>
    </xdr:from>
    <xdr:to>
      <xdr:col>72</xdr:col>
      <xdr:colOff>203200</xdr:colOff>
      <xdr:row>17</xdr:row>
      <xdr:rowOff>99483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0446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91880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3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99483</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00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38399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7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164747</xdr:rowOff>
    </xdr:from>
    <xdr:to>
      <xdr:col>77</xdr:col>
      <xdr:colOff>95250</xdr:colOff>
      <xdr:row>14</xdr:row>
      <xdr:rowOff>94897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105074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16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22242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48683</xdr:rowOff>
    </xdr:from>
    <xdr:to>
      <xdr:col>68</xdr:col>
      <xdr:colOff>203200</xdr:colOff>
      <xdr:row>17</xdr:row>
      <xdr:rowOff>150283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135060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67,641
66,320
201.92
42,430,697
39,394,882
1,825,872
19,458,281
38,396,797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人事院勧告により、職員人件費の増や、退職者が多かったことなどによる退職手当負担金の増、保育士、調理員の処遇改善などによる会計年度任用職員の人件費が増加したことによる。</a:t>
          </a:r>
        </a:p>
        <a:p>
          <a:r>
            <a:rPr kumimoji="1" lang="ja-JP" altLang="en-US" sz="1300">
              <a:latin typeface="ＭＳ Ｐゴシック" panose="020B0600070205080204" pitchFamily="50" charset="-128"/>
              <a:ea typeface="ＭＳ Ｐゴシック" panose="020B0600070205080204" pitchFamily="50" charset="-128"/>
            </a:rPr>
            <a:t>今後も、級別職員数割合について、厳正かつ適正に管理することで、給与の適正化に努める。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163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0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年度から、小中学校学校給食費の保護者負担分を市で徴収したことにより、特定財源が増加し、一般財源が減少したことによる。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今後は、委託料の上昇や物価高騰により上昇することが想定されるため、経費の縮減に努めていく。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21</xdr:row>
      <xdr:rowOff>82550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2131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152400</xdr:rowOff>
    </xdr:from>
    <xdr:to>
      <xdr:col>78</xdr:col>
      <xdr:colOff>69850</xdr:colOff>
      <xdr:row>21</xdr:row>
      <xdr:rowOff>82550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385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18</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71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57150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2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31750</xdr:rowOff>
    </xdr:from>
    <xdr:to>
      <xdr:col>78</xdr:col>
      <xdr:colOff>120650</xdr:colOff>
      <xdr:row>21</xdr:row>
      <xdr:rowOff>133350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118127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71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保育園等への施設型給付費が増加したことによる。</a:t>
          </a:r>
        </a:p>
        <a:p>
          <a:r>
            <a:rPr kumimoji="1" lang="ja-JP" altLang="en-US" sz="1300">
              <a:latin typeface="ＭＳ Ｐゴシック" panose="020B0600070205080204" pitchFamily="50" charset="-128"/>
              <a:ea typeface="ＭＳ Ｐゴシック" panose="020B0600070205080204" pitchFamily="50" charset="-128"/>
            </a:rPr>
            <a:t>少子高齢化の進展に伴い、扶助費の額は増額傾向になると考えられるため、経費の抑制に努める。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xdr:rowOff>
    </xdr:from>
    <xdr:to>
      <xdr:col>24</xdr:col>
      <xdr:colOff>25400</xdr:colOff>
      <xdr:row>56</xdr:row>
      <xdr:rowOff>21844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4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xdr:rowOff>
    </xdr:from>
    <xdr:to>
      <xdr:col>19</xdr:col>
      <xdr:colOff>187325</xdr:colOff>
      <xdr:row>56</xdr:row>
      <xdr:rowOff>3556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04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xdr:rowOff>
    </xdr:from>
    <xdr:to>
      <xdr:col>15</xdr:col>
      <xdr:colOff>98425</xdr:colOff>
      <xdr:row>56</xdr:row>
      <xdr:rowOff>21844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66565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129286</xdr:rowOff>
    </xdr:from>
    <xdr:to>
      <xdr:col>11</xdr:col>
      <xdr:colOff>9525</xdr:colOff>
      <xdr:row>56</xdr:row>
      <xdr:rowOff>21844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59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103141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142494</xdr:rowOff>
    </xdr:from>
    <xdr:to>
      <xdr:col>24</xdr:col>
      <xdr:colOff>76200</xdr:colOff>
      <xdr:row>56</xdr:row>
      <xdr:rowOff>72644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114571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124206</xdr:rowOff>
    </xdr:from>
    <xdr:to>
      <xdr:col>20</xdr:col>
      <xdr:colOff>38100</xdr:colOff>
      <xdr:row>56</xdr:row>
      <xdr:rowOff>54356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39133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124206</xdr:rowOff>
    </xdr:from>
    <xdr:to>
      <xdr:col>15</xdr:col>
      <xdr:colOff>149225</xdr:colOff>
      <xdr:row>56</xdr:row>
      <xdr:rowOff>54356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142494</xdr:rowOff>
    </xdr:from>
    <xdr:to>
      <xdr:col>11</xdr:col>
      <xdr:colOff>60325</xdr:colOff>
      <xdr:row>56</xdr:row>
      <xdr:rowOff>72644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78486</xdr:rowOff>
    </xdr:from>
    <xdr:to>
      <xdr:col>6</xdr:col>
      <xdr:colOff>171450</xdr:colOff>
      <xdr:row>56</xdr:row>
      <xdr:rowOff>8636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18813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他会計への操出金が増加したことなどによるが、今後も、他会計繰出金について、各会計において健全化に努めていく。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102507</xdr:rowOff>
    </xdr:from>
    <xdr:to>
      <xdr:col>82</xdr:col>
      <xdr:colOff>107950</xdr:colOff>
      <xdr:row>55</xdr:row>
      <xdr:rowOff>135165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32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7455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102507</xdr:rowOff>
    </xdr:from>
    <xdr:to>
      <xdr:col>78</xdr:col>
      <xdr:colOff>69850</xdr:colOff>
      <xdr:row>56</xdr:row>
      <xdr:rowOff>159657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322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56</xdr:row>
      <xdr:rowOff>159657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121755</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61685</xdr:rowOff>
    </xdr:from>
    <xdr:to>
      <xdr:col>69</xdr:col>
      <xdr:colOff>92075</xdr:colOff>
      <xdr:row>56</xdr:row>
      <xdr:rowOff>110672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84365</xdr:rowOff>
    </xdr:from>
    <xdr:to>
      <xdr:col>82</xdr:col>
      <xdr:colOff>158750</xdr:colOff>
      <xdr:row>56</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100892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51707</xdr:rowOff>
    </xdr:from>
    <xdr:to>
      <xdr:col>78</xdr:col>
      <xdr:colOff>120650</xdr:colOff>
      <xdr:row>55</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163484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108857</xdr:rowOff>
    </xdr:from>
    <xdr:to>
      <xdr:col>74</xdr:col>
      <xdr:colOff>31750</xdr:colOff>
      <xdr:row>57</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49184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xdr:rowOff>
    </xdr:from>
    <xdr:to>
      <xdr:col>65</xdr:col>
      <xdr:colOff>53975</xdr:colOff>
      <xdr:row>56</xdr:row>
      <xdr:rowOff>112485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122662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ポイント減少し、類似団体と比べ</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東山梨広域行政事務組合からの脱退に伴い、減少したことによる。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今後も、補助金の交付について、補助制度の見直しを積極的に行い、適正な補助事業の執行に努めていく。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xdr:rowOff>
    </xdr:from>
    <xdr:to>
      <xdr:col>82</xdr:col>
      <xdr:colOff>107950</xdr:colOff>
      <xdr:row>36</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1791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52705</xdr:rowOff>
    </xdr:from>
    <xdr:to>
      <xdr:col>78</xdr:col>
      <xdr:colOff>69850</xdr:colOff>
      <xdr:row>37</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22490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363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xdr:rowOff>
    </xdr:from>
    <xdr:to>
      <xdr:col>69</xdr:col>
      <xdr:colOff>92075</xdr:colOff>
      <xdr:row>38</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16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159402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127635</xdr:rowOff>
    </xdr:from>
    <xdr:to>
      <xdr:col>82</xdr:col>
      <xdr:colOff>158750</xdr:colOff>
      <xdr:row>36</xdr:row>
      <xdr:rowOff>57785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144162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7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1905</xdr:rowOff>
    </xdr:from>
    <xdr:to>
      <xdr:col>78</xdr:col>
      <xdr:colOff>120650</xdr:colOff>
      <xdr:row>36</xdr:row>
      <xdr:rowOff>103505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113682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144780</xdr:rowOff>
    </xdr:from>
    <xdr:to>
      <xdr:col>69</xdr:col>
      <xdr:colOff>142875</xdr:colOff>
      <xdr:row>38</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121920</xdr:rowOff>
    </xdr:from>
    <xdr:to>
      <xdr:col>65</xdr:col>
      <xdr:colOff>53975</xdr:colOff>
      <xdr:row>38</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合併特例債の借換に伴い増加したことによる。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今後の地方債活用も鑑み、低金利な起債への借り換えを積極的に行うなど、公債費の抑制に努める。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58964</xdr:rowOff>
    </xdr:from>
    <xdr:to>
      <xdr:col>24</xdr:col>
      <xdr:colOff>25400</xdr:colOff>
      <xdr:row>77</xdr:row>
      <xdr:rowOff>135164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60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0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58964</xdr:rowOff>
    </xdr:from>
    <xdr:to>
      <xdr:col>19</xdr:col>
      <xdr:colOff>187325</xdr:colOff>
      <xdr:row>77</xdr:row>
      <xdr:rowOff>156936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60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156936</xdr:rowOff>
    </xdr:from>
    <xdr:to>
      <xdr:col>15</xdr:col>
      <xdr:colOff>98425</xdr:colOff>
      <xdr:row>78</xdr:row>
      <xdr:rowOff>72571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58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72571</xdr:rowOff>
    </xdr:from>
    <xdr:to>
      <xdr:col>11</xdr:col>
      <xdr:colOff>9525</xdr:colOff>
      <xdr:row>78</xdr:row>
      <xdr:rowOff>127000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8164</xdr:rowOff>
    </xdr:from>
    <xdr:to>
      <xdr:col>20</xdr:col>
      <xdr:colOff>38100</xdr:colOff>
      <xdr:row>77</xdr:row>
      <xdr:rowOff>109764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94541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106136</xdr:rowOff>
    </xdr:from>
    <xdr:to>
      <xdr:col>15</xdr:col>
      <xdr:colOff>149225</xdr:colOff>
      <xdr:row>78</xdr:row>
      <xdr:rowOff>36286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21063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21771</xdr:rowOff>
    </xdr:from>
    <xdr:to>
      <xdr:col>11</xdr:col>
      <xdr:colOff>60325</xdr:colOff>
      <xdr:row>78</xdr:row>
      <xdr:rowOff>123371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108148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ポイント減少し、類似団体と比べ</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ポイント低い。</a:t>
          </a:r>
        </a:p>
        <a:p>
          <a:r>
            <a:rPr kumimoji="1" lang="ja-JP" altLang="en-US" sz="1300">
              <a:latin typeface="ＭＳ Ｐゴシック" panose="020B0600070205080204" pitchFamily="50" charset="-128"/>
              <a:ea typeface="ＭＳ Ｐゴシック" panose="020B0600070205080204" pitchFamily="50" charset="-128"/>
            </a:rPr>
            <a:t>行政サービスの水準を下げることなく、歳出抑制に一層努めていく必要がある。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27940</xdr:rowOff>
    </xdr:from>
    <xdr:to>
      <xdr:col>82</xdr:col>
      <xdr:colOff>107950</xdr:colOff>
      <xdr:row>75</xdr:row>
      <xdr:rowOff>130810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71524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76</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9895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286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27940</xdr:rowOff>
    </xdr:from>
    <xdr:to>
      <xdr:col>69</xdr:col>
      <xdr:colOff>92075</xdr:colOff>
      <xdr:row>75</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7152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21607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148590</xdr:rowOff>
    </xdr:from>
    <xdr:to>
      <xdr:col>82</xdr:col>
      <xdr:colOff>158750</xdr:colOff>
      <xdr:row>74</xdr:row>
      <xdr:rowOff>78740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165117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80010</xdr:rowOff>
    </xdr:from>
    <xdr:to>
      <xdr:col>78</xdr:col>
      <xdr:colOff>120650</xdr:colOff>
      <xdr:row>76</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166388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25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148590</xdr:rowOff>
    </xdr:from>
    <xdr:to>
      <xdr:col>65</xdr:col>
      <xdr:colOff>53975</xdr:colOff>
      <xdr:row>74</xdr:row>
      <xdr:rowOff>78740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88917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85623</xdr:rowOff>
    </xdr:from>
    <xdr:to>
      <xdr:col>29</xdr:col>
      <xdr:colOff>127000</xdr:colOff>
      <xdr:row>18</xdr:row>
      <xdr:rowOff>114153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19348"/>
          <a:ext cx="647700" cy="28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100391</xdr:rowOff>
    </xdr:from>
    <xdr:to>
      <xdr:col>26</xdr:col>
      <xdr:colOff>50800</xdr:colOff>
      <xdr:row>18</xdr:row>
      <xdr:rowOff>114153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234116"/>
          <a:ext cx="698500" cy="1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73890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100391</xdr:rowOff>
    </xdr:from>
    <xdr:to>
      <xdr:col>22</xdr:col>
      <xdr:colOff>114300</xdr:colOff>
      <xdr:row>18</xdr:row>
      <xdr:rowOff>170922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34116"/>
          <a:ext cx="698500" cy="70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65044</xdr:rowOff>
    </xdr:from>
    <xdr:to>
      <xdr:col>22</xdr:col>
      <xdr:colOff>165100</xdr:colOff>
      <xdr:row>17</xdr:row>
      <xdr:rowOff>166644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7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5371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164810</xdr:rowOff>
    </xdr:from>
    <xdr:to>
      <xdr:col>18</xdr:col>
      <xdr:colOff>177800</xdr:colOff>
      <xdr:row>18</xdr:row>
      <xdr:rowOff>170922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98535"/>
          <a:ext cx="698500" cy="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101178</xdr:rowOff>
    </xdr:from>
    <xdr:to>
      <xdr:col>19</xdr:col>
      <xdr:colOff>38100</xdr:colOff>
      <xdr:row>18</xdr:row>
      <xdr:rowOff>31328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34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41505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118491</xdr:rowOff>
    </xdr:from>
    <xdr:to>
      <xdr:col>15</xdr:col>
      <xdr:colOff>101600</xdr:colOff>
      <xdr:row>18</xdr:row>
      <xdr:rowOff>48641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8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58818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34823</xdr:rowOff>
    </xdr:from>
    <xdr:to>
      <xdr:col>29</xdr:col>
      <xdr:colOff>177800</xdr:colOff>
      <xdr:row>18</xdr:row>
      <xdr:rowOff>136423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68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6900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63353</xdr:rowOff>
    </xdr:from>
    <xdr:to>
      <xdr:col>26</xdr:col>
      <xdr:colOff>101600</xdr:colOff>
      <xdr:row>18</xdr:row>
      <xdr:rowOff>164953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9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149730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49591</xdr:rowOff>
    </xdr:from>
    <xdr:to>
      <xdr:col>22</xdr:col>
      <xdr:colOff>165100</xdr:colOff>
      <xdr:row>18</xdr:row>
      <xdr:rowOff>151191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8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135968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6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120122</xdr:rowOff>
    </xdr:from>
    <xdr:to>
      <xdr:col>19</xdr:col>
      <xdr:colOff>38100</xdr:colOff>
      <xdr:row>19</xdr:row>
      <xdr:rowOff>50272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5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35049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4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114010</xdr:rowOff>
    </xdr:from>
    <xdr:to>
      <xdr:col>15</xdr:col>
      <xdr:colOff>101600</xdr:colOff>
      <xdr:row>19</xdr:row>
      <xdr:rowOff>44160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4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28937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3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79680</xdr:rowOff>
    </xdr:from>
    <xdr:to>
      <xdr:col>29</xdr:col>
      <xdr:colOff>127000</xdr:colOff>
      <xdr:row>36</xdr:row>
      <xdr:rowOff>82358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032930"/>
          <a:ext cx="6477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79680</xdr:rowOff>
    </xdr:from>
    <xdr:to>
      <xdr:col>26</xdr:col>
      <xdr:colOff>50800</xdr:colOff>
      <xdr:row>36</xdr:row>
      <xdr:rowOff>94311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2930"/>
          <a:ext cx="6985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309978</xdr:rowOff>
    </xdr:from>
    <xdr:to>
      <xdr:col>22</xdr:col>
      <xdr:colOff>114300</xdr:colOff>
      <xdr:row>36</xdr:row>
      <xdr:rowOff>94311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20328"/>
          <a:ext cx="698500" cy="12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253318</xdr:rowOff>
    </xdr:from>
    <xdr:to>
      <xdr:col>18</xdr:col>
      <xdr:colOff>177800</xdr:colOff>
      <xdr:row>35</xdr:row>
      <xdr:rowOff>309978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63668"/>
          <a:ext cx="698500" cy="5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116171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130410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31558</xdr:rowOff>
    </xdr:from>
    <xdr:to>
      <xdr:col>29</xdr:col>
      <xdr:colOff>177800</xdr:colOff>
      <xdr:row>36</xdr:row>
      <xdr:rowOff>133158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4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3635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28880</xdr:rowOff>
    </xdr:from>
    <xdr:to>
      <xdr:col>26</xdr:col>
      <xdr:colOff>101600</xdr:colOff>
      <xdr:row>36</xdr:row>
      <xdr:rowOff>130480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115257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43511</xdr:rowOff>
    </xdr:from>
    <xdr:to>
      <xdr:col>22</xdr:col>
      <xdr:colOff>165100</xdr:colOff>
      <xdr:row>36</xdr:row>
      <xdr:rowOff>145111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129888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259178</xdr:rowOff>
    </xdr:from>
    <xdr:to>
      <xdr:col>19</xdr:col>
      <xdr:colOff>38100</xdr:colOff>
      <xdr:row>36</xdr:row>
      <xdr:rowOff>17878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6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202518</xdr:rowOff>
    </xdr:from>
    <xdr:to>
      <xdr:col>15</xdr:col>
      <xdr:colOff>101600</xdr:colOff>
      <xdr:row>35</xdr:row>
      <xdr:rowOff>304118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1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314295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67,641
66,320
201.92
42,430,697
39,394,882
1,825,872
19,458,281
38,396,797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121691</xdr:rowOff>
    </xdr:from>
    <xdr:to>
      <xdr:col>24</xdr:col>
      <xdr:colOff>63500</xdr:colOff>
      <xdr:row>35</xdr:row>
      <xdr:rowOff>153518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2441"/>
          <a:ext cx="838200" cy="3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150381</xdr:rowOff>
    </xdr:from>
    <xdr:to>
      <xdr:col>19</xdr:col>
      <xdr:colOff>177800</xdr:colOff>
      <xdr:row>35</xdr:row>
      <xdr:rowOff>153518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1131"/>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150381</xdr:rowOff>
    </xdr:from>
    <xdr:to>
      <xdr:col>15</xdr:col>
      <xdr:colOff>50800</xdr:colOff>
      <xdr:row>36</xdr:row>
      <xdr:rowOff>126619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1131"/>
          <a:ext cx="889000" cy="1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126619</xdr:rowOff>
    </xdr:from>
    <xdr:to>
      <xdr:col>10</xdr:col>
      <xdr:colOff>114300</xdr:colOff>
      <xdr:row>36</xdr:row>
      <xdr:rowOff>142215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8819"/>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70891</xdr:rowOff>
    </xdr:from>
    <xdr:to>
      <xdr:col>24</xdr:col>
      <xdr:colOff>114300</xdr:colOff>
      <xdr:row>36</xdr:row>
      <xdr:rowOff>1041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49318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102718</xdr:rowOff>
    </xdr:from>
    <xdr:to>
      <xdr:col>20</xdr:col>
      <xdr:colOff>38100</xdr:colOff>
      <xdr:row>36</xdr:row>
      <xdr:rowOff>32868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9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99581</xdr:rowOff>
    </xdr:from>
    <xdr:to>
      <xdr:col>15</xdr:col>
      <xdr:colOff>101600</xdr:colOff>
      <xdr:row>36</xdr:row>
      <xdr:rowOff>29731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20858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75819</xdr:rowOff>
    </xdr:from>
    <xdr:to>
      <xdr:col>10</xdr:col>
      <xdr:colOff>165100</xdr:colOff>
      <xdr:row>37</xdr:row>
      <xdr:rowOff>5969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168546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91415</xdr:rowOff>
    </xdr:from>
    <xdr:to>
      <xdr:col>6</xdr:col>
      <xdr:colOff>38100</xdr:colOff>
      <xdr:row>37</xdr:row>
      <xdr:rowOff>21565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973</xdr:rowOff>
    </xdr:from>
    <xdr:to>
      <xdr:col>24</xdr:col>
      <xdr:colOff>63500</xdr:colOff>
      <xdr:row>54</xdr:row>
      <xdr:rowOff>18738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59273"/>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1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18738</xdr:rowOff>
    </xdr:from>
    <xdr:to>
      <xdr:col>19</xdr:col>
      <xdr:colOff>177800</xdr:colOff>
      <xdr:row>57</xdr:row>
      <xdr:rowOff>38430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77038"/>
          <a:ext cx="889000" cy="5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152611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38430</xdr:rowOff>
    </xdr:from>
    <xdr:to>
      <xdr:col>15</xdr:col>
      <xdr:colOff>50800</xdr:colOff>
      <xdr:row>57</xdr:row>
      <xdr:rowOff>51819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1080"/>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51819</xdr:rowOff>
    </xdr:from>
    <xdr:to>
      <xdr:col>10</xdr:col>
      <xdr:colOff>114300</xdr:colOff>
      <xdr:row>57</xdr:row>
      <xdr:rowOff>54563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446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121623</xdr:rowOff>
    </xdr:from>
    <xdr:to>
      <xdr:col>24</xdr:col>
      <xdr:colOff>114300</xdr:colOff>
      <xdr:row>54</xdr:row>
      <xdr:rowOff>51773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144500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139388</xdr:rowOff>
    </xdr:from>
    <xdr:to>
      <xdr:col>20</xdr:col>
      <xdr:colOff>38100</xdr:colOff>
      <xdr:row>54</xdr:row>
      <xdr:rowOff>69538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86065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159080</xdr:rowOff>
    </xdr:from>
    <xdr:to>
      <xdr:col>15</xdr:col>
      <xdr:colOff>101600</xdr:colOff>
      <xdr:row>57</xdr:row>
      <xdr:rowOff>89230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80357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1019</xdr:rowOff>
    </xdr:from>
    <xdr:to>
      <xdr:col>10</xdr:col>
      <xdr:colOff>165100</xdr:colOff>
      <xdr:row>57</xdr:row>
      <xdr:rowOff>102619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93746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3763</xdr:rowOff>
    </xdr:from>
    <xdr:to>
      <xdr:col>6</xdr:col>
      <xdr:colOff>38100</xdr:colOff>
      <xdr:row>57</xdr:row>
      <xdr:rowOff>105363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96490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18314</xdr:rowOff>
    </xdr:from>
    <xdr:to>
      <xdr:col>24</xdr:col>
      <xdr:colOff>63500</xdr:colOff>
      <xdr:row>78</xdr:row>
      <xdr:rowOff>42774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1414"/>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437</xdr:rowOff>
    </xdr:from>
    <xdr:to>
      <xdr:col>19</xdr:col>
      <xdr:colOff>177800</xdr:colOff>
      <xdr:row>78</xdr:row>
      <xdr:rowOff>18314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73537"/>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437</xdr:rowOff>
    </xdr:from>
    <xdr:to>
      <xdr:col>15</xdr:col>
      <xdr:colOff>50800</xdr:colOff>
      <xdr:row>78</xdr:row>
      <xdr:rowOff>49037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73537"/>
          <a:ext cx="889000" cy="4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35092</xdr:rowOff>
    </xdr:from>
    <xdr:to>
      <xdr:col>10</xdr:col>
      <xdr:colOff>114300</xdr:colOff>
      <xdr:row>78</xdr:row>
      <xdr:rowOff>49037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08192"/>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163424</xdr:rowOff>
    </xdr:from>
    <xdr:to>
      <xdr:col>24</xdr:col>
      <xdr:colOff>114300</xdr:colOff>
      <xdr:row>78</xdr:row>
      <xdr:rowOff>93574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78351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138964</xdr:rowOff>
    </xdr:from>
    <xdr:to>
      <xdr:col>20</xdr:col>
      <xdr:colOff>38100</xdr:colOff>
      <xdr:row>78</xdr:row>
      <xdr:rowOff>69114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60241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121087</xdr:rowOff>
    </xdr:from>
    <xdr:to>
      <xdr:col>15</xdr:col>
      <xdr:colOff>101600</xdr:colOff>
      <xdr:row>78</xdr:row>
      <xdr:rowOff>51237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42364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169687</xdr:rowOff>
    </xdr:from>
    <xdr:to>
      <xdr:col>10</xdr:col>
      <xdr:colOff>165100</xdr:colOff>
      <xdr:row>78</xdr:row>
      <xdr:rowOff>99837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90964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155742</xdr:rowOff>
    </xdr:from>
    <xdr:to>
      <xdr:col>6</xdr:col>
      <xdr:colOff>38100</xdr:colOff>
      <xdr:row>78</xdr:row>
      <xdr:rowOff>85892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77019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114946</xdr:rowOff>
    </xdr:from>
    <xdr:to>
      <xdr:col>24</xdr:col>
      <xdr:colOff>63500</xdr:colOff>
      <xdr:row>96</xdr:row>
      <xdr:rowOff>78414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02696"/>
          <a:ext cx="838200" cy="13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114946</xdr:rowOff>
    </xdr:from>
    <xdr:to>
      <xdr:col>19</xdr:col>
      <xdr:colOff>177800</xdr:colOff>
      <xdr:row>97</xdr:row>
      <xdr:rowOff>46965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02696"/>
          <a:ext cx="889000" cy="27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46965</xdr:rowOff>
    </xdr:from>
    <xdr:to>
      <xdr:col>15</xdr:col>
      <xdr:colOff>50800</xdr:colOff>
      <xdr:row>97</xdr:row>
      <xdr:rowOff>102395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77615"/>
          <a:ext cx="889000" cy="5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34031</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102395</xdr:rowOff>
    </xdr:from>
    <xdr:to>
      <xdr:col>10</xdr:col>
      <xdr:colOff>114300</xdr:colOff>
      <xdr:row>98</xdr:row>
      <xdr:rowOff>2344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33045"/>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27614</xdr:rowOff>
    </xdr:from>
    <xdr:to>
      <xdr:col>24</xdr:col>
      <xdr:colOff>114300</xdr:colOff>
      <xdr:row>96</xdr:row>
      <xdr:rowOff>129214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6041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65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64146</xdr:rowOff>
    </xdr:from>
    <xdr:to>
      <xdr:col>20</xdr:col>
      <xdr:colOff>38100</xdr:colOff>
      <xdr:row>95</xdr:row>
      <xdr:rowOff>165746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156873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44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167615</xdr:rowOff>
    </xdr:from>
    <xdr:to>
      <xdr:col>15</xdr:col>
      <xdr:colOff>101600</xdr:colOff>
      <xdr:row>97</xdr:row>
      <xdr:rowOff>97765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88892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51595</xdr:rowOff>
    </xdr:from>
    <xdr:to>
      <xdr:col>10</xdr:col>
      <xdr:colOff>165100</xdr:colOff>
      <xdr:row>97</xdr:row>
      <xdr:rowOff>153195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144322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122994</xdr:rowOff>
    </xdr:from>
    <xdr:to>
      <xdr:col>6</xdr:col>
      <xdr:colOff>38100</xdr:colOff>
      <xdr:row>98</xdr:row>
      <xdr:rowOff>53144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4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124580</xdr:rowOff>
    </xdr:from>
    <xdr:to>
      <xdr:col>55</xdr:col>
      <xdr:colOff>0</xdr:colOff>
      <xdr:row>38</xdr:row>
      <xdr:rowOff>8472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468230"/>
          <a:ext cx="838200" cy="5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89441</xdr:rowOff>
    </xdr:from>
    <xdr:to>
      <xdr:col>50</xdr:col>
      <xdr:colOff>114300</xdr:colOff>
      <xdr:row>38</xdr:row>
      <xdr:rowOff>8472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04391"/>
          <a:ext cx="889000" cy="11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89441</xdr:rowOff>
    </xdr:from>
    <xdr:to>
      <xdr:col>45</xdr:col>
      <xdr:colOff>177800</xdr:colOff>
      <xdr:row>38</xdr:row>
      <xdr:rowOff>60474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04391"/>
          <a:ext cx="889000" cy="11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60474</xdr:rowOff>
    </xdr:from>
    <xdr:to>
      <xdr:col>41</xdr:col>
      <xdr:colOff>50800</xdr:colOff>
      <xdr:row>38</xdr:row>
      <xdr:rowOff>81755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75574"/>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73780</xdr:rowOff>
    </xdr:from>
    <xdr:to>
      <xdr:col>55</xdr:col>
      <xdr:colOff>50800</xdr:colOff>
      <xdr:row>38</xdr:row>
      <xdr:rowOff>3930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52207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129123</xdr:rowOff>
    </xdr:from>
    <xdr:to>
      <xdr:col>50</xdr:col>
      <xdr:colOff>165100</xdr:colOff>
      <xdr:row>38</xdr:row>
      <xdr:rowOff>59272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727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50399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38641</xdr:rowOff>
    </xdr:from>
    <xdr:to>
      <xdr:col>46</xdr:col>
      <xdr:colOff>38100</xdr:colOff>
      <xdr:row>31</xdr:row>
      <xdr:rowOff>140241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131368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4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9674</xdr:rowOff>
    </xdr:from>
    <xdr:to>
      <xdr:col>41</xdr:col>
      <xdr:colOff>101600</xdr:colOff>
      <xdr:row>38</xdr:row>
      <xdr:rowOff>111274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102401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30955</xdr:rowOff>
    </xdr:from>
    <xdr:to>
      <xdr:col>36</xdr:col>
      <xdr:colOff>165100</xdr:colOff>
      <xdr:row>38</xdr:row>
      <xdr:rowOff>132555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123682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61138</xdr:rowOff>
    </xdr:from>
    <xdr:to>
      <xdr:col>55</xdr:col>
      <xdr:colOff>0</xdr:colOff>
      <xdr:row>56</xdr:row>
      <xdr:rowOff>102273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662338"/>
          <a:ext cx="838200" cy="4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102273</xdr:rowOff>
    </xdr:from>
    <xdr:to>
      <xdr:col>50</xdr:col>
      <xdr:colOff>114300</xdr:colOff>
      <xdr:row>56</xdr:row>
      <xdr:rowOff>141694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03473"/>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141694</xdr:rowOff>
    </xdr:from>
    <xdr:to>
      <xdr:col>45</xdr:col>
      <xdr:colOff>177800</xdr:colOff>
      <xdr:row>58</xdr:row>
      <xdr:rowOff>65646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742894"/>
          <a:ext cx="889000" cy="26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150558</xdr:rowOff>
    </xdr:from>
    <xdr:to>
      <xdr:col>41</xdr:col>
      <xdr:colOff>50800</xdr:colOff>
      <xdr:row>58</xdr:row>
      <xdr:rowOff>65646</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751758"/>
          <a:ext cx="889000" cy="2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10338</xdr:rowOff>
    </xdr:from>
    <xdr:to>
      <xdr:col>55</xdr:col>
      <xdr:colOff>50800</xdr:colOff>
      <xdr:row>56</xdr:row>
      <xdr:rowOff>111938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160215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5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51473</xdr:rowOff>
    </xdr:from>
    <xdr:to>
      <xdr:col>50</xdr:col>
      <xdr:colOff>165100</xdr:colOff>
      <xdr:row>56</xdr:row>
      <xdr:rowOff>153073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5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144200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4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90894</xdr:rowOff>
    </xdr:from>
    <xdr:to>
      <xdr:col>46</xdr:col>
      <xdr:colOff>38100</xdr:colOff>
      <xdr:row>57</xdr:row>
      <xdr:rowOff>21044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12171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78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14846</xdr:rowOff>
    </xdr:from>
    <xdr:to>
      <xdr:col>41</xdr:col>
      <xdr:colOff>101600</xdr:colOff>
      <xdr:row>58</xdr:row>
      <xdr:rowOff>116446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107573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99758</xdr:rowOff>
    </xdr:from>
    <xdr:to>
      <xdr:col>36</xdr:col>
      <xdr:colOff>165100</xdr:colOff>
      <xdr:row>57</xdr:row>
      <xdr:rowOff>29908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21035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165799</xdr:rowOff>
    </xdr:from>
    <xdr:to>
      <xdr:col>55</xdr:col>
      <xdr:colOff>0</xdr:colOff>
      <xdr:row>78</xdr:row>
      <xdr:rowOff>83973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7449"/>
          <a:ext cx="838200" cy="8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165799</xdr:rowOff>
    </xdr:from>
    <xdr:to>
      <xdr:col>50</xdr:col>
      <xdr:colOff>114300</xdr:colOff>
      <xdr:row>78</xdr:row>
      <xdr:rowOff>73940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67449"/>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73940</xdr:rowOff>
    </xdr:from>
    <xdr:to>
      <xdr:col>45</xdr:col>
      <xdr:colOff>177800</xdr:colOff>
      <xdr:row>79</xdr:row>
      <xdr:rowOff>5232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47040"/>
          <a:ext cx="889000" cy="10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17793</xdr:rowOff>
    </xdr:from>
    <xdr:to>
      <xdr:col>41</xdr:col>
      <xdr:colOff>50800</xdr:colOff>
      <xdr:row>79</xdr:row>
      <xdr:rowOff>5232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219443"/>
          <a:ext cx="889000" cy="3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33173</xdr:rowOff>
    </xdr:from>
    <xdr:to>
      <xdr:col>55</xdr:col>
      <xdr:colOff>50800</xdr:colOff>
      <xdr:row>78</xdr:row>
      <xdr:rowOff>134773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11600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114999</xdr:rowOff>
    </xdr:from>
    <xdr:to>
      <xdr:col>50</xdr:col>
      <xdr:colOff>165100</xdr:colOff>
      <xdr:row>78</xdr:row>
      <xdr:rowOff>45149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1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61676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23140</xdr:rowOff>
    </xdr:from>
    <xdr:to>
      <xdr:col>46</xdr:col>
      <xdr:colOff>38100</xdr:colOff>
      <xdr:row>78</xdr:row>
      <xdr:rowOff>124740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115867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8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125882</xdr:rowOff>
    </xdr:from>
    <xdr:to>
      <xdr:col>41</xdr:col>
      <xdr:colOff>101600</xdr:colOff>
      <xdr:row>79</xdr:row>
      <xdr:rowOff>56032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47159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9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138443</xdr:rowOff>
    </xdr:from>
    <xdr:to>
      <xdr:col>36</xdr:col>
      <xdr:colOff>165100</xdr:colOff>
      <xdr:row>77</xdr:row>
      <xdr:rowOff>68593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1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85120</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81195</xdr:rowOff>
    </xdr:from>
    <xdr:to>
      <xdr:col>55</xdr:col>
      <xdr:colOff>0</xdr:colOff>
      <xdr:row>96</xdr:row>
      <xdr:rowOff>130311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368945"/>
          <a:ext cx="838200" cy="22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33625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2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130311</xdr:rowOff>
    </xdr:from>
    <xdr:to>
      <xdr:col>50</xdr:col>
      <xdr:colOff>114300</xdr:colOff>
      <xdr:row>96</xdr:row>
      <xdr:rowOff>145104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89511"/>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145104</xdr:rowOff>
    </xdr:from>
    <xdr:to>
      <xdr:col>45</xdr:col>
      <xdr:colOff>177800</xdr:colOff>
      <xdr:row>97</xdr:row>
      <xdr:rowOff>10395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604304"/>
          <a:ext cx="8890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1772</xdr:rowOff>
    </xdr:from>
    <xdr:to>
      <xdr:col>41</xdr:col>
      <xdr:colOff>50800</xdr:colOff>
      <xdr:row>97</xdr:row>
      <xdr:rowOff>10395</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632422"/>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30395</xdr:rowOff>
    </xdr:from>
    <xdr:to>
      <xdr:col>55</xdr:col>
      <xdr:colOff>50800</xdr:colOff>
      <xdr:row>95</xdr:row>
      <xdr:rowOff>131995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3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53272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16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79511</xdr:rowOff>
    </xdr:from>
    <xdr:to>
      <xdr:col>50</xdr:col>
      <xdr:colOff>165100</xdr:colOff>
      <xdr:row>97</xdr:row>
      <xdr:rowOff>9661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3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6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94304</xdr:rowOff>
    </xdr:from>
    <xdr:to>
      <xdr:col>46</xdr:col>
      <xdr:colOff>38100</xdr:colOff>
      <xdr:row>97</xdr:row>
      <xdr:rowOff>24454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5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6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131045</xdr:rowOff>
    </xdr:from>
    <xdr:to>
      <xdr:col>41</xdr:col>
      <xdr:colOff>101600</xdr:colOff>
      <xdr:row>97</xdr:row>
      <xdr:rowOff>61195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5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52322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6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122422</xdr:rowOff>
    </xdr:from>
    <xdr:to>
      <xdr:col>36</xdr:col>
      <xdr:colOff>165100</xdr:colOff>
      <xdr:row>97</xdr:row>
      <xdr:rowOff>52572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8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43699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67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37211</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237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36144</xdr:rowOff>
    </xdr:from>
    <xdr:to>
      <xdr:col>76</xdr:col>
      <xdr:colOff>114300</xdr:colOff>
      <xdr:row>39</xdr:row>
      <xdr:rowOff>37211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2269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2007</xdr:rowOff>
    </xdr:from>
    <xdr:to>
      <xdr:col>71</xdr:col>
      <xdr:colOff>177800</xdr:colOff>
      <xdr:row>39</xdr:row>
      <xdr:rowOff>36144</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88557"/>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157861</xdr:rowOff>
    </xdr:from>
    <xdr:to>
      <xdr:col>76</xdr:col>
      <xdr:colOff>165100</xdr:colOff>
      <xdr:row>39</xdr:row>
      <xdr:rowOff>88011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79138</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156794</xdr:rowOff>
    </xdr:from>
    <xdr:to>
      <xdr:col>72</xdr:col>
      <xdr:colOff>38100</xdr:colOff>
      <xdr:row>39</xdr:row>
      <xdr:rowOff>86944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78071</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122657</xdr:rowOff>
    </xdr:from>
    <xdr:to>
      <xdr:col>67</xdr:col>
      <xdr:colOff>101600</xdr:colOff>
      <xdr:row>39</xdr:row>
      <xdr:rowOff>52807</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43934</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7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132254</xdr:rowOff>
    </xdr:from>
    <xdr:to>
      <xdr:col>85</xdr:col>
      <xdr:colOff>127000</xdr:colOff>
      <xdr:row>75</xdr:row>
      <xdr:rowOff>146574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991004"/>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146574</xdr:rowOff>
    </xdr:from>
    <xdr:to>
      <xdr:col>81</xdr:col>
      <xdr:colOff>50800</xdr:colOff>
      <xdr:row>75</xdr:row>
      <xdr:rowOff>170055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005324"/>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93752</xdr:rowOff>
    </xdr:from>
    <xdr:to>
      <xdr:col>76</xdr:col>
      <xdr:colOff>114300</xdr:colOff>
      <xdr:row>75</xdr:row>
      <xdr:rowOff>170055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952502"/>
          <a:ext cx="889000" cy="7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93752</xdr:rowOff>
    </xdr:from>
    <xdr:to>
      <xdr:col>71</xdr:col>
      <xdr:colOff>177800</xdr:colOff>
      <xdr:row>75</xdr:row>
      <xdr:rowOff>103745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52502"/>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90971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2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96442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1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81454</xdr:rowOff>
    </xdr:from>
    <xdr:to>
      <xdr:col>85</xdr:col>
      <xdr:colOff>177800</xdr:colOff>
      <xdr:row>76</xdr:row>
      <xdr:rowOff>11604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9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59881</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9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95774</xdr:rowOff>
    </xdr:from>
    <xdr:to>
      <xdr:col>81</xdr:col>
      <xdr:colOff>101600</xdr:colOff>
      <xdr:row>76</xdr:row>
      <xdr:rowOff>25924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95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17051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119255</xdr:rowOff>
    </xdr:from>
    <xdr:to>
      <xdr:col>76</xdr:col>
      <xdr:colOff>165100</xdr:colOff>
      <xdr:row>76</xdr:row>
      <xdr:rowOff>49405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97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65932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7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42952</xdr:rowOff>
    </xdr:from>
    <xdr:to>
      <xdr:col>72</xdr:col>
      <xdr:colOff>38100</xdr:colOff>
      <xdr:row>75</xdr:row>
      <xdr:rowOff>144552</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161079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6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52945</xdr:rowOff>
    </xdr:from>
    <xdr:to>
      <xdr:col>67</xdr:col>
      <xdr:colOff>101600</xdr:colOff>
      <xdr:row>75</xdr:row>
      <xdr:rowOff>154546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116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171072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145796</xdr:rowOff>
    </xdr:from>
    <xdr:to>
      <xdr:col>85</xdr:col>
      <xdr:colOff>127000</xdr:colOff>
      <xdr:row>92</xdr:row>
      <xdr:rowOff>147358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919196"/>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147358</xdr:rowOff>
    </xdr:from>
    <xdr:to>
      <xdr:col>81</xdr:col>
      <xdr:colOff>50800</xdr:colOff>
      <xdr:row>96</xdr:row>
      <xdr:rowOff>169038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20758"/>
          <a:ext cx="889000" cy="7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169038</xdr:rowOff>
    </xdr:from>
    <xdr:to>
      <xdr:col>76</xdr:col>
      <xdr:colOff>114300</xdr:colOff>
      <xdr:row>98</xdr:row>
      <xdr:rowOff>132956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628238"/>
          <a:ext cx="889000" cy="30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134899</xdr:rowOff>
    </xdr:from>
    <xdr:to>
      <xdr:col>71</xdr:col>
      <xdr:colOff>177800</xdr:colOff>
      <xdr:row>98</xdr:row>
      <xdr:rowOff>132956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765549"/>
          <a:ext cx="889000" cy="1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94996</xdr:rowOff>
    </xdr:from>
    <xdr:to>
      <xdr:col>85</xdr:col>
      <xdr:colOff>177800</xdr:colOff>
      <xdr:row>93</xdr:row>
      <xdr:rowOff>25146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8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117873</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7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96558</xdr:rowOff>
    </xdr:from>
    <xdr:to>
      <xdr:col>81</xdr:col>
      <xdr:colOff>101600</xdr:colOff>
      <xdr:row>93</xdr:row>
      <xdr:rowOff>26708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43235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118238</xdr:rowOff>
    </xdr:from>
    <xdr:to>
      <xdr:col>76</xdr:col>
      <xdr:colOff>165100</xdr:colOff>
      <xdr:row>97</xdr:row>
      <xdr:rowOff>48388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57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64915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3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82156</xdr:rowOff>
    </xdr:from>
    <xdr:to>
      <xdr:col>72</xdr:col>
      <xdr:colOff>38100</xdr:colOff>
      <xdr:row>99</xdr:row>
      <xdr:rowOff>12306</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3433</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9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84099</xdr:rowOff>
    </xdr:from>
    <xdr:to>
      <xdr:col>67</xdr:col>
      <xdr:colOff>101600</xdr:colOff>
      <xdr:row>98</xdr:row>
      <xdr:rowOff>14249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5376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80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164732</xdr:rowOff>
    </xdr:from>
    <xdr:to>
      <xdr:col>116</xdr:col>
      <xdr:colOff>63500</xdr:colOff>
      <xdr:row>35</xdr:row>
      <xdr:rowOff>44145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994032"/>
          <a:ext cx="8382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20350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92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25171</xdr:rowOff>
    </xdr:from>
    <xdr:to>
      <xdr:col>111</xdr:col>
      <xdr:colOff>177800</xdr:colOff>
      <xdr:row>35</xdr:row>
      <xdr:rowOff>44145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02592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108418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25171</xdr:rowOff>
    </xdr:from>
    <xdr:to>
      <xdr:col>107</xdr:col>
      <xdr:colOff>50800</xdr:colOff>
      <xdr:row>37</xdr:row>
      <xdr:rowOff>79807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025921"/>
          <a:ext cx="889000" cy="3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9263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5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48203</xdr:rowOff>
    </xdr:from>
    <xdr:to>
      <xdr:col>102</xdr:col>
      <xdr:colOff>114300</xdr:colOff>
      <xdr:row>37</xdr:row>
      <xdr:rowOff>79807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39185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121105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6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113932</xdr:rowOff>
    </xdr:from>
    <xdr:to>
      <xdr:col>116</xdr:col>
      <xdr:colOff>114300</xdr:colOff>
      <xdr:row>35</xdr:row>
      <xdr:rowOff>44082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9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136809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7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164795</xdr:rowOff>
    </xdr:from>
    <xdr:to>
      <xdr:col>112</xdr:col>
      <xdr:colOff>38100</xdr:colOff>
      <xdr:row>35</xdr:row>
      <xdr:rowOff>94945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111472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769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145821</xdr:rowOff>
    </xdr:from>
    <xdr:to>
      <xdr:col>107</xdr:col>
      <xdr:colOff>101600</xdr:colOff>
      <xdr:row>35</xdr:row>
      <xdr:rowOff>75971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9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92498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57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29007</xdr:rowOff>
    </xdr:from>
    <xdr:to>
      <xdr:col>102</xdr:col>
      <xdr:colOff>165100</xdr:colOff>
      <xdr:row>37</xdr:row>
      <xdr:rowOff>130607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121734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4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168853</xdr:rowOff>
    </xdr:from>
    <xdr:to>
      <xdr:col>98</xdr:col>
      <xdr:colOff>38100</xdr:colOff>
      <xdr:row>37</xdr:row>
      <xdr:rowOff>99003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3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115530</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1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35954</xdr:rowOff>
    </xdr:from>
    <xdr:to>
      <xdr:col>116</xdr:col>
      <xdr:colOff>63500</xdr:colOff>
      <xdr:row>77</xdr:row>
      <xdr:rowOff>67387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37604"/>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66587</xdr:rowOff>
    </xdr:from>
    <xdr:to>
      <xdr:col>111</xdr:col>
      <xdr:colOff>177800</xdr:colOff>
      <xdr:row>77</xdr:row>
      <xdr:rowOff>67387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2682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56986</xdr:rowOff>
    </xdr:from>
    <xdr:to>
      <xdr:col>107</xdr:col>
      <xdr:colOff>50800</xdr:colOff>
      <xdr:row>77</xdr:row>
      <xdr:rowOff>66587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25863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56986</xdr:rowOff>
    </xdr:from>
    <xdr:to>
      <xdr:col>102</xdr:col>
      <xdr:colOff>114300</xdr:colOff>
      <xdr:row>77</xdr:row>
      <xdr:rowOff>116193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58636"/>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156604</xdr:rowOff>
    </xdr:from>
    <xdr:to>
      <xdr:col>116</xdr:col>
      <xdr:colOff>114300</xdr:colOff>
      <xdr:row>77</xdr:row>
      <xdr:rowOff>86754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135031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16587</xdr:rowOff>
    </xdr:from>
    <xdr:to>
      <xdr:col>112</xdr:col>
      <xdr:colOff>38100</xdr:colOff>
      <xdr:row>77</xdr:row>
      <xdr:rowOff>118187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109314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1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15787</xdr:rowOff>
    </xdr:from>
    <xdr:to>
      <xdr:col>107</xdr:col>
      <xdr:colOff>101600</xdr:colOff>
      <xdr:row>77</xdr:row>
      <xdr:rowOff>117387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108514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6186</xdr:rowOff>
    </xdr:from>
    <xdr:to>
      <xdr:col>102</xdr:col>
      <xdr:colOff>165100</xdr:colOff>
      <xdr:row>77</xdr:row>
      <xdr:rowOff>107786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98913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65393</xdr:rowOff>
    </xdr:from>
    <xdr:to>
      <xdr:col>98</xdr:col>
      <xdr:colOff>38100</xdr:colOff>
      <xdr:row>77</xdr:row>
      <xdr:rowOff>166993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158120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5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対策のワクチン接種事業により物件費が増加している。また、普通建設事業が、庁舎や学校の改修などにより増加している。今後も、個別施設計画に基づき、中長期的な維持管理や改修等に係る更新コストの削減と平準化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67,641
66,320
201.92
42,430,697
39,394,882
1,825,872
19,458,281
38,396,797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141986</xdr:rowOff>
    </xdr:from>
    <xdr:to>
      <xdr:col>24</xdr:col>
      <xdr:colOff>63500</xdr:colOff>
      <xdr:row>37</xdr:row>
      <xdr:rowOff>1778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273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126763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167132</xdr:rowOff>
    </xdr:from>
    <xdr:to>
      <xdr:col>19</xdr:col>
      <xdr:colOff>177800</xdr:colOff>
      <xdr:row>37</xdr:row>
      <xdr:rowOff>1778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3933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159512</xdr:rowOff>
    </xdr:from>
    <xdr:to>
      <xdr:col>15</xdr:col>
      <xdr:colOff>50800</xdr:colOff>
      <xdr:row>36</xdr:row>
      <xdr:rowOff>167132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171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82169</xdr:rowOff>
    </xdr:from>
    <xdr:to>
      <xdr:col>10</xdr:col>
      <xdr:colOff>114300</xdr:colOff>
      <xdr:row>36</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4369"/>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91186</xdr:rowOff>
    </xdr:from>
    <xdr:to>
      <xdr:col>24</xdr:col>
      <xdr:colOff>114300</xdr:colOff>
      <xdr:row>36</xdr:row>
      <xdr:rowOff>21336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114063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122428</xdr:rowOff>
    </xdr:from>
    <xdr:to>
      <xdr:col>20</xdr:col>
      <xdr:colOff>38100</xdr:colOff>
      <xdr:row>37</xdr:row>
      <xdr:rowOff>52578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43705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116332</xdr:rowOff>
    </xdr:from>
    <xdr:to>
      <xdr:col>15</xdr:col>
      <xdr:colOff>101600</xdr:colOff>
      <xdr:row>37</xdr:row>
      <xdr:rowOff>46482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37609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108712</xdr:rowOff>
    </xdr:from>
    <xdr:to>
      <xdr:col>10</xdr:col>
      <xdr:colOff>165100</xdr:colOff>
      <xdr:row>37</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29989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31369</xdr:rowOff>
    </xdr:from>
    <xdr:to>
      <xdr:col>6</xdr:col>
      <xdr:colOff>38100</xdr:colOff>
      <xdr:row>36</xdr:row>
      <xdr:rowOff>132969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124096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95565</xdr:rowOff>
    </xdr:from>
    <xdr:to>
      <xdr:col>24</xdr:col>
      <xdr:colOff>63500</xdr:colOff>
      <xdr:row>53</xdr:row>
      <xdr:rowOff>126777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182415"/>
          <a:ext cx="838200" cy="3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43497</xdr:rowOff>
    </xdr:from>
    <xdr:to>
      <xdr:col>19</xdr:col>
      <xdr:colOff>177800</xdr:colOff>
      <xdr:row>53</xdr:row>
      <xdr:rowOff>126777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87447"/>
          <a:ext cx="889000" cy="4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43497</xdr:rowOff>
    </xdr:from>
    <xdr:to>
      <xdr:col>15</xdr:col>
      <xdr:colOff>50800</xdr:colOff>
      <xdr:row>56</xdr:row>
      <xdr:rowOff>167559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87447"/>
          <a:ext cx="889000" cy="98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126077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99588</xdr:rowOff>
    </xdr:from>
    <xdr:to>
      <xdr:col>10</xdr:col>
      <xdr:colOff>114300</xdr:colOff>
      <xdr:row>56</xdr:row>
      <xdr:rowOff>167559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00788"/>
          <a:ext cx="8890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44765</xdr:rowOff>
    </xdr:from>
    <xdr:to>
      <xdr:col>24</xdr:col>
      <xdr:colOff>114300</xdr:colOff>
      <xdr:row>53</xdr:row>
      <xdr:rowOff>146365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1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67642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8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75977</xdr:rowOff>
    </xdr:from>
    <xdr:to>
      <xdr:col>20</xdr:col>
      <xdr:colOff>38100</xdr:colOff>
      <xdr:row>54</xdr:row>
      <xdr:rowOff>6127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22654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3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164147</xdr:rowOff>
    </xdr:from>
    <xdr:to>
      <xdr:col>15</xdr:col>
      <xdr:colOff>101600</xdr:colOff>
      <xdr:row>51</xdr:row>
      <xdr:rowOff>94297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3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110824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51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116759</xdr:rowOff>
    </xdr:from>
    <xdr:to>
      <xdr:col>10</xdr:col>
      <xdr:colOff>165100</xdr:colOff>
      <xdr:row>57</xdr:row>
      <xdr:rowOff>46909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38036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48788</xdr:rowOff>
    </xdr:from>
    <xdr:to>
      <xdr:col>6</xdr:col>
      <xdr:colOff>38100</xdr:colOff>
      <xdr:row>56</xdr:row>
      <xdr:rowOff>150388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141515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5969</xdr:rowOff>
    </xdr:from>
    <xdr:to>
      <xdr:col>24</xdr:col>
      <xdr:colOff>63500</xdr:colOff>
      <xdr:row>76</xdr:row>
      <xdr:rowOff>140729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36169"/>
          <a:ext cx="838200" cy="13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5969</xdr:rowOff>
    </xdr:from>
    <xdr:to>
      <xdr:col>19</xdr:col>
      <xdr:colOff>177800</xdr:colOff>
      <xdr:row>77</xdr:row>
      <xdr:rowOff>153873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6169"/>
          <a:ext cx="889000" cy="3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153873</xdr:rowOff>
    </xdr:from>
    <xdr:to>
      <xdr:col>15</xdr:col>
      <xdr:colOff>50800</xdr:colOff>
      <xdr:row>78</xdr:row>
      <xdr:rowOff>91694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55523"/>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91694</xdr:rowOff>
    </xdr:from>
    <xdr:to>
      <xdr:col>10</xdr:col>
      <xdr:colOff>114300</xdr:colOff>
      <xdr:row>79</xdr:row>
      <xdr:rowOff>13208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4794"/>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89929</xdr:rowOff>
    </xdr:from>
    <xdr:to>
      <xdr:col>24</xdr:col>
      <xdr:colOff>114300</xdr:colOff>
      <xdr:row>77</xdr:row>
      <xdr:rowOff>20079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68356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126619</xdr:rowOff>
    </xdr:from>
    <xdr:to>
      <xdr:col>20</xdr:col>
      <xdr:colOff>38100</xdr:colOff>
      <xdr:row>76</xdr:row>
      <xdr:rowOff>56769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47896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103073</xdr:rowOff>
    </xdr:from>
    <xdr:to>
      <xdr:col>15</xdr:col>
      <xdr:colOff>101600</xdr:colOff>
      <xdr:row>78</xdr:row>
      <xdr:rowOff>33223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9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40894</xdr:rowOff>
    </xdr:from>
    <xdr:to>
      <xdr:col>10</xdr:col>
      <xdr:colOff>165100</xdr:colOff>
      <xdr:row>78</xdr:row>
      <xdr:rowOff>142494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133621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133858</xdr:rowOff>
    </xdr:from>
    <xdr:to>
      <xdr:col>6</xdr:col>
      <xdr:colOff>38100</xdr:colOff>
      <xdr:row>79</xdr:row>
      <xdr:rowOff>64008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55135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76891</xdr:rowOff>
    </xdr:from>
    <xdr:to>
      <xdr:col>24</xdr:col>
      <xdr:colOff>63500</xdr:colOff>
      <xdr:row>97</xdr:row>
      <xdr:rowOff>137891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07541"/>
          <a:ext cx="838200" cy="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137891</xdr:rowOff>
    </xdr:from>
    <xdr:to>
      <xdr:col>19</xdr:col>
      <xdr:colOff>177800</xdr:colOff>
      <xdr:row>98</xdr:row>
      <xdr:rowOff>83331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68541"/>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83331</xdr:rowOff>
    </xdr:from>
    <xdr:to>
      <xdr:col>15</xdr:col>
      <xdr:colOff>50800</xdr:colOff>
      <xdr:row>98</xdr:row>
      <xdr:rowOff>135528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85431"/>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135528</xdr:rowOff>
    </xdr:from>
    <xdr:to>
      <xdr:col>10</xdr:col>
      <xdr:colOff>114300</xdr:colOff>
      <xdr:row>98</xdr:row>
      <xdr:rowOff>167914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37628"/>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26091</xdr:rowOff>
    </xdr:from>
    <xdr:to>
      <xdr:col>24</xdr:col>
      <xdr:colOff>114300</xdr:colOff>
      <xdr:row>97</xdr:row>
      <xdr:rowOff>127691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112468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87091</xdr:rowOff>
    </xdr:from>
    <xdr:to>
      <xdr:col>20</xdr:col>
      <xdr:colOff>38100</xdr:colOff>
      <xdr:row>98</xdr:row>
      <xdr:rowOff>17241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8368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1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32531</xdr:rowOff>
    </xdr:from>
    <xdr:to>
      <xdr:col>15</xdr:col>
      <xdr:colOff>101600</xdr:colOff>
      <xdr:row>98</xdr:row>
      <xdr:rowOff>134131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125258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84728</xdr:rowOff>
    </xdr:from>
    <xdr:to>
      <xdr:col>10</xdr:col>
      <xdr:colOff>165100</xdr:colOff>
      <xdr:row>99</xdr:row>
      <xdr:rowOff>14878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8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6005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7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117114</xdr:rowOff>
    </xdr:from>
    <xdr:to>
      <xdr:col>6</xdr:col>
      <xdr:colOff>38100</xdr:colOff>
      <xdr:row>99</xdr:row>
      <xdr:rowOff>47264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38391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31038</xdr:rowOff>
    </xdr:from>
    <xdr:to>
      <xdr:col>55</xdr:col>
      <xdr:colOff>0</xdr:colOff>
      <xdr:row>39</xdr:row>
      <xdr:rowOff>31115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758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30962</xdr:rowOff>
    </xdr:from>
    <xdr:to>
      <xdr:col>50</xdr:col>
      <xdr:colOff>114300</xdr:colOff>
      <xdr:row>39</xdr:row>
      <xdr:rowOff>31115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751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30962</xdr:rowOff>
    </xdr:from>
    <xdr:to>
      <xdr:col>45</xdr:col>
      <xdr:colOff>177800</xdr:colOff>
      <xdr:row>39</xdr:row>
      <xdr:rowOff>31038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751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30505</xdr:rowOff>
    </xdr:from>
    <xdr:to>
      <xdr:col>41</xdr:col>
      <xdr:colOff>50800</xdr:colOff>
      <xdr:row>39</xdr:row>
      <xdr:rowOff>31038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1705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151688</xdr:rowOff>
    </xdr:from>
    <xdr:to>
      <xdr:col>55</xdr:col>
      <xdr:colOff>50800</xdr:colOff>
      <xdr:row>39</xdr:row>
      <xdr:rowOff>81838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66615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73042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151612</xdr:rowOff>
    </xdr:from>
    <xdr:to>
      <xdr:col>46</xdr:col>
      <xdr:colOff>38100</xdr:colOff>
      <xdr:row>39</xdr:row>
      <xdr:rowOff>81762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72889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151688</xdr:rowOff>
    </xdr:from>
    <xdr:to>
      <xdr:col>41</xdr:col>
      <xdr:colOff>101600</xdr:colOff>
      <xdr:row>39</xdr:row>
      <xdr:rowOff>81838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72965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151155</xdr:rowOff>
    </xdr:from>
    <xdr:to>
      <xdr:col>36</xdr:col>
      <xdr:colOff>165100</xdr:colOff>
      <xdr:row>39</xdr:row>
      <xdr:rowOff>81305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72432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8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47441</xdr:rowOff>
    </xdr:from>
    <xdr:to>
      <xdr:col>55</xdr:col>
      <xdr:colOff>0</xdr:colOff>
      <xdr:row>57</xdr:row>
      <xdr:rowOff>58242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20091"/>
          <a:ext cx="8382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3169</xdr:rowOff>
    </xdr:from>
    <xdr:to>
      <xdr:col>50</xdr:col>
      <xdr:colOff>114300</xdr:colOff>
      <xdr:row>57</xdr:row>
      <xdr:rowOff>47441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04369"/>
          <a:ext cx="889000" cy="2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3169</xdr:rowOff>
    </xdr:from>
    <xdr:to>
      <xdr:col>45</xdr:col>
      <xdr:colOff>177800</xdr:colOff>
      <xdr:row>57</xdr:row>
      <xdr:rowOff>18618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04369"/>
          <a:ext cx="889000" cy="18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18618</xdr:rowOff>
    </xdr:from>
    <xdr:to>
      <xdr:col>41</xdr:col>
      <xdr:colOff>50800</xdr:colOff>
      <xdr:row>57</xdr:row>
      <xdr:rowOff>26009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91268"/>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7442</xdr:rowOff>
    </xdr:from>
    <xdr:to>
      <xdr:col>55</xdr:col>
      <xdr:colOff>50800</xdr:colOff>
      <xdr:row>57</xdr:row>
      <xdr:rowOff>109042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157319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5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168091</xdr:rowOff>
    </xdr:from>
    <xdr:to>
      <xdr:col>50</xdr:col>
      <xdr:colOff>165100</xdr:colOff>
      <xdr:row>57</xdr:row>
      <xdr:rowOff>98241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89368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123819</xdr:rowOff>
    </xdr:from>
    <xdr:to>
      <xdr:col>46</xdr:col>
      <xdr:colOff>38100</xdr:colOff>
      <xdr:row>56</xdr:row>
      <xdr:rowOff>53969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70496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139268</xdr:rowOff>
    </xdr:from>
    <xdr:to>
      <xdr:col>41</xdr:col>
      <xdr:colOff>101600</xdr:colOff>
      <xdr:row>57</xdr:row>
      <xdr:rowOff>69418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60545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3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146659</xdr:rowOff>
    </xdr:from>
    <xdr:to>
      <xdr:col>36</xdr:col>
      <xdr:colOff>165100</xdr:colOff>
      <xdr:row>57</xdr:row>
      <xdr:rowOff>76809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67936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26498</xdr:rowOff>
    </xdr:from>
    <xdr:to>
      <xdr:col>55</xdr:col>
      <xdr:colOff>0</xdr:colOff>
      <xdr:row>76</xdr:row>
      <xdr:rowOff>18794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885248"/>
          <a:ext cx="838200" cy="16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26498</xdr:rowOff>
    </xdr:from>
    <xdr:to>
      <xdr:col>50</xdr:col>
      <xdr:colOff>114300</xdr:colOff>
      <xdr:row>77</xdr:row>
      <xdr:rowOff>31641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885248"/>
          <a:ext cx="889000" cy="34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135976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31641</xdr:rowOff>
    </xdr:from>
    <xdr:to>
      <xdr:col>45</xdr:col>
      <xdr:colOff>177800</xdr:colOff>
      <xdr:row>78</xdr:row>
      <xdr:rowOff>41356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33291"/>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16782</xdr:rowOff>
    </xdr:from>
    <xdr:to>
      <xdr:col>41</xdr:col>
      <xdr:colOff>50800</xdr:colOff>
      <xdr:row>78</xdr:row>
      <xdr:rowOff>41356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8988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139443</xdr:rowOff>
    </xdr:from>
    <xdr:to>
      <xdr:col>55</xdr:col>
      <xdr:colOff>50800</xdr:colOff>
      <xdr:row>76</xdr:row>
      <xdr:rowOff>69593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117871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7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147148</xdr:rowOff>
    </xdr:from>
    <xdr:to>
      <xdr:col>50</xdr:col>
      <xdr:colOff>165100</xdr:colOff>
      <xdr:row>75</xdr:row>
      <xdr:rowOff>77298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8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93825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6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152291</xdr:rowOff>
    </xdr:from>
    <xdr:to>
      <xdr:col>46</xdr:col>
      <xdr:colOff>38100</xdr:colOff>
      <xdr:row>77</xdr:row>
      <xdr:rowOff>82441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73568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7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162006</xdr:rowOff>
    </xdr:from>
    <xdr:to>
      <xdr:col>41</xdr:col>
      <xdr:colOff>101600</xdr:colOff>
      <xdr:row>78</xdr:row>
      <xdr:rowOff>92156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83283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5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137432</xdr:rowOff>
    </xdr:from>
    <xdr:to>
      <xdr:col>36</xdr:col>
      <xdr:colOff>165100</xdr:colOff>
      <xdr:row>78</xdr:row>
      <xdr:rowOff>67582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58709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3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154711</xdr:rowOff>
    </xdr:from>
    <xdr:to>
      <xdr:col>55</xdr:col>
      <xdr:colOff>0</xdr:colOff>
      <xdr:row>95</xdr:row>
      <xdr:rowOff>82714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271011"/>
          <a:ext cx="838200" cy="9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154711</xdr:rowOff>
    </xdr:from>
    <xdr:to>
      <xdr:col>50</xdr:col>
      <xdr:colOff>114300</xdr:colOff>
      <xdr:row>95</xdr:row>
      <xdr:rowOff>103263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271011"/>
          <a:ext cx="889000" cy="1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44403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103263</xdr:rowOff>
    </xdr:from>
    <xdr:to>
      <xdr:col>45</xdr:col>
      <xdr:colOff>177800</xdr:colOff>
      <xdr:row>96</xdr:row>
      <xdr:rowOff>35801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391013"/>
          <a:ext cx="889000" cy="1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129197</xdr:rowOff>
    </xdr:from>
    <xdr:to>
      <xdr:col>41</xdr:col>
      <xdr:colOff>50800</xdr:colOff>
      <xdr:row>96</xdr:row>
      <xdr:rowOff>35801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416947"/>
          <a:ext cx="889000" cy="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31914</xdr:rowOff>
    </xdr:from>
    <xdr:to>
      <xdr:col>55</xdr:col>
      <xdr:colOff>50800</xdr:colOff>
      <xdr:row>95</xdr:row>
      <xdr:rowOff>133514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3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10341</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29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103911</xdr:rowOff>
    </xdr:from>
    <xdr:to>
      <xdr:col>50</xdr:col>
      <xdr:colOff>165100</xdr:colOff>
      <xdr:row>95</xdr:row>
      <xdr:rowOff>34061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2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50588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9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52463</xdr:rowOff>
    </xdr:from>
    <xdr:to>
      <xdr:col>46</xdr:col>
      <xdr:colOff>38100</xdr:colOff>
      <xdr:row>95</xdr:row>
      <xdr:rowOff>154063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145190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43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156451</xdr:rowOff>
    </xdr:from>
    <xdr:to>
      <xdr:col>41</xdr:col>
      <xdr:colOff>101600</xdr:colOff>
      <xdr:row>96</xdr:row>
      <xdr:rowOff>86601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77728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78397</xdr:rowOff>
    </xdr:from>
    <xdr:to>
      <xdr:col>36</xdr:col>
      <xdr:colOff>165100</xdr:colOff>
      <xdr:row>96</xdr:row>
      <xdr:rowOff>8547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3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171124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45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108062</xdr:rowOff>
    </xdr:from>
    <xdr:to>
      <xdr:col>85</xdr:col>
      <xdr:colOff>127000</xdr:colOff>
      <xdr:row>36</xdr:row>
      <xdr:rowOff>163749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280262"/>
          <a:ext cx="8382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154650</xdr:rowOff>
    </xdr:from>
    <xdr:to>
      <xdr:col>81</xdr:col>
      <xdr:colOff>50800</xdr:colOff>
      <xdr:row>36</xdr:row>
      <xdr:rowOff>163749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26850"/>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154650</xdr:rowOff>
    </xdr:from>
    <xdr:to>
      <xdr:col>76</xdr:col>
      <xdr:colOff>114300</xdr:colOff>
      <xdr:row>36</xdr:row>
      <xdr:rowOff>160182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26850"/>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160182</xdr:rowOff>
    </xdr:from>
    <xdr:to>
      <xdr:col>71</xdr:col>
      <xdr:colOff>177800</xdr:colOff>
      <xdr:row>37</xdr:row>
      <xdr:rowOff>37699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332382"/>
          <a:ext cx="889000" cy="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57262</xdr:rowOff>
    </xdr:from>
    <xdr:to>
      <xdr:col>85</xdr:col>
      <xdr:colOff>177800</xdr:colOff>
      <xdr:row>36</xdr:row>
      <xdr:rowOff>158862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35689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112949</xdr:rowOff>
    </xdr:from>
    <xdr:to>
      <xdr:col>81</xdr:col>
      <xdr:colOff>101600</xdr:colOff>
      <xdr:row>37</xdr:row>
      <xdr:rowOff>43099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28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34226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37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103850</xdr:rowOff>
    </xdr:from>
    <xdr:to>
      <xdr:col>76</xdr:col>
      <xdr:colOff>165100</xdr:colOff>
      <xdr:row>37</xdr:row>
      <xdr:rowOff>34000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25127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109382</xdr:rowOff>
    </xdr:from>
    <xdr:to>
      <xdr:col>72</xdr:col>
      <xdr:colOff>38100</xdr:colOff>
      <xdr:row>37</xdr:row>
      <xdr:rowOff>39532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2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30659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37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79626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54280</xdr:rowOff>
    </xdr:from>
    <xdr:to>
      <xdr:col>85</xdr:col>
      <xdr:colOff>127000</xdr:colOff>
      <xdr:row>56</xdr:row>
      <xdr:rowOff>52546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312580"/>
          <a:ext cx="838200" cy="34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82852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4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52546</xdr:rowOff>
    </xdr:from>
    <xdr:to>
      <xdr:col>81</xdr:col>
      <xdr:colOff>50800</xdr:colOff>
      <xdr:row>56</xdr:row>
      <xdr:rowOff>165265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53746"/>
          <a:ext cx="889000" cy="11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165265</xdr:rowOff>
    </xdr:from>
    <xdr:to>
      <xdr:col>76</xdr:col>
      <xdr:colOff>114300</xdr:colOff>
      <xdr:row>57</xdr:row>
      <xdr:rowOff>67425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66465"/>
          <a:ext cx="88900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167722</xdr:rowOff>
    </xdr:from>
    <xdr:to>
      <xdr:col>71</xdr:col>
      <xdr:colOff>177800</xdr:colOff>
      <xdr:row>57</xdr:row>
      <xdr:rowOff>67425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97472"/>
          <a:ext cx="889000" cy="2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3480</xdr:rowOff>
    </xdr:from>
    <xdr:to>
      <xdr:col>85</xdr:col>
      <xdr:colOff>177800</xdr:colOff>
      <xdr:row>54</xdr:row>
      <xdr:rowOff>105080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2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26357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1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1746</xdr:rowOff>
    </xdr:from>
    <xdr:to>
      <xdr:col>81</xdr:col>
      <xdr:colOff>101600</xdr:colOff>
      <xdr:row>56</xdr:row>
      <xdr:rowOff>103346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94473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114465</xdr:rowOff>
    </xdr:from>
    <xdr:to>
      <xdr:col>76</xdr:col>
      <xdr:colOff>165100</xdr:colOff>
      <xdr:row>57</xdr:row>
      <xdr:rowOff>44615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35742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16625</xdr:rowOff>
    </xdr:from>
    <xdr:to>
      <xdr:col>72</xdr:col>
      <xdr:colOff>38100</xdr:colOff>
      <xdr:row>57</xdr:row>
      <xdr:rowOff>118225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7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109352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8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116922</xdr:rowOff>
    </xdr:from>
    <xdr:to>
      <xdr:col>67</xdr:col>
      <xdr:colOff>101600</xdr:colOff>
      <xdr:row>56</xdr:row>
      <xdr:rowOff>47072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38199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37212</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1762"/>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36144</xdr:rowOff>
    </xdr:from>
    <xdr:to>
      <xdr:col>76</xdr:col>
      <xdr:colOff>114300</xdr:colOff>
      <xdr:row>79</xdr:row>
      <xdr:rowOff>37212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0694"/>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2006</xdr:rowOff>
    </xdr:from>
    <xdr:to>
      <xdr:col>71</xdr:col>
      <xdr:colOff>177800</xdr:colOff>
      <xdr:row>79</xdr:row>
      <xdr:rowOff>36144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46556"/>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157862</xdr:rowOff>
    </xdr:from>
    <xdr:to>
      <xdr:col>76</xdr:col>
      <xdr:colOff>165100</xdr:colOff>
      <xdr:row>79</xdr:row>
      <xdr:rowOff>88012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79139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156794</xdr:rowOff>
    </xdr:from>
    <xdr:to>
      <xdr:col>72</xdr:col>
      <xdr:colOff>38100</xdr:colOff>
      <xdr:row>79</xdr:row>
      <xdr:rowOff>86944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78071</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122656</xdr:rowOff>
    </xdr:from>
    <xdr:to>
      <xdr:col>67</xdr:col>
      <xdr:colOff>101600</xdr:colOff>
      <xdr:row>79</xdr:row>
      <xdr:rowOff>52806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9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43933</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5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132254</xdr:rowOff>
    </xdr:from>
    <xdr:to>
      <xdr:col>85</xdr:col>
      <xdr:colOff>127000</xdr:colOff>
      <xdr:row>95</xdr:row>
      <xdr:rowOff>146574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20004"/>
          <a:ext cx="8382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146574</xdr:rowOff>
    </xdr:from>
    <xdr:to>
      <xdr:col>81</xdr:col>
      <xdr:colOff>50800</xdr:colOff>
      <xdr:row>95</xdr:row>
      <xdr:rowOff>170055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434324"/>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93751</xdr:rowOff>
    </xdr:from>
    <xdr:to>
      <xdr:col>76</xdr:col>
      <xdr:colOff>114300</xdr:colOff>
      <xdr:row>95</xdr:row>
      <xdr:rowOff>170055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81501"/>
          <a:ext cx="889000" cy="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86006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93751</xdr:rowOff>
    </xdr:from>
    <xdr:to>
      <xdr:col>71</xdr:col>
      <xdr:colOff>177800</xdr:colOff>
      <xdr:row>95</xdr:row>
      <xdr:rowOff>103744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381501"/>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90890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55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81454</xdr:rowOff>
    </xdr:from>
    <xdr:to>
      <xdr:col>85</xdr:col>
      <xdr:colOff>177800</xdr:colOff>
      <xdr:row>96</xdr:row>
      <xdr:rowOff>11604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59881</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95774</xdr:rowOff>
    </xdr:from>
    <xdr:to>
      <xdr:col>81</xdr:col>
      <xdr:colOff>101600</xdr:colOff>
      <xdr:row>96</xdr:row>
      <xdr:rowOff>25924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17051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119255</xdr:rowOff>
    </xdr:from>
    <xdr:to>
      <xdr:col>76</xdr:col>
      <xdr:colOff>165100</xdr:colOff>
      <xdr:row>96</xdr:row>
      <xdr:rowOff>49405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65932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1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42951</xdr:rowOff>
    </xdr:from>
    <xdr:to>
      <xdr:col>72</xdr:col>
      <xdr:colOff>38100</xdr:colOff>
      <xdr:row>95</xdr:row>
      <xdr:rowOff>144551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3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161078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10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52944</xdr:rowOff>
    </xdr:from>
    <xdr:to>
      <xdr:col>67</xdr:col>
      <xdr:colOff>101600</xdr:colOff>
      <xdr:row>95</xdr:row>
      <xdr:rowOff>154544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4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171071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11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26113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31051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37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ふるさと納税寄附金の増加による返礼品等の支出による増加、民生費は、前年度に行った子育て世帯への給付金事業が終了したことによる減少、商工費は、前年度に行った消費喚起キャンペーン事業が終了したことによる減少、教育費は、小中学校校舎の改修工事など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財政調整基金は、市税の増加や事務事業の見直しによる歳出の削減などによりほぼ横ばいとなっている。</a:t>
          </a:r>
        </a:p>
        <a:p>
          <a:r>
            <a:rPr kumimoji="1" lang="ja-JP" altLang="en-US" sz="1400">
              <a:latin typeface="ＭＳ ゴシック" pitchFamily="49" charset="-128"/>
              <a:ea typeface="ＭＳ ゴシック" pitchFamily="49" charset="-128"/>
            </a:rPr>
            <a:t>実質収支額は、翌年度繰越金が増額したことからポイントが減少した。</a:t>
          </a:r>
        </a:p>
        <a:p>
          <a:r>
            <a:rPr kumimoji="1" lang="ja-JP" altLang="en-US" sz="1400">
              <a:latin typeface="ＭＳ ゴシック" pitchFamily="49" charset="-128"/>
              <a:ea typeface="ＭＳ ゴシック" pitchFamily="49" charset="-128"/>
            </a:rPr>
            <a:t>実質単年度収支は、市税の増加や事務事業の見直しによる歳出の削減などにより増加している。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各会計が独立採算を基本とした適正な財政経営、企業経営を行っていく。また、料金等の見直しを適宜行いながら、一般会計からの基準外の繰入について将来的には回避するよう図っていく。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42430697</v>
      </c>
      <c r="BO4" s="371"/>
      <c r="BP4" s="371"/>
      <c r="BQ4" s="371"/>
      <c r="BR4" s="371"/>
      <c r="BS4" s="371"/>
      <c r="BT4" s="371"/>
      <c r="BU4" s="372"/>
      <c r="BV4" s="370">
        <v>42157968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9.4</v>
      </c>
      <c r="CU4" s="377"/>
      <c r="CV4" s="377"/>
      <c r="CW4" s="377"/>
      <c r="CX4" s="377"/>
      <c r="CY4" s="377"/>
      <c r="CZ4" s="377"/>
      <c r="DA4" s="378"/>
      <c r="DB4" s="376">
        <v>9.8000000000000007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39394882</v>
      </c>
      <c r="BO5" s="408"/>
      <c r="BP5" s="408"/>
      <c r="BQ5" s="408"/>
      <c r="BR5" s="408"/>
      <c r="BS5" s="408"/>
      <c r="BT5" s="408"/>
      <c r="BU5" s="409"/>
      <c r="BV5" s="407">
        <v>39644192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87.8</v>
      </c>
      <c r="CU5" s="405"/>
      <c r="CV5" s="405"/>
      <c r="CW5" s="405"/>
      <c r="CX5" s="405"/>
      <c r="CY5" s="405"/>
      <c r="CZ5" s="405"/>
      <c r="DA5" s="406"/>
      <c r="DB5" s="404">
        <v>90.7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3035815</v>
      </c>
      <c r="BO6" s="408"/>
      <c r="BP6" s="408"/>
      <c r="BQ6" s="408"/>
      <c r="BR6" s="408"/>
      <c r="BS6" s="408"/>
      <c r="BT6" s="408"/>
      <c r="BU6" s="409"/>
      <c r="BV6" s="407">
        <v>2513776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89.2</v>
      </c>
      <c r="CU6" s="445"/>
      <c r="CV6" s="445"/>
      <c r="CW6" s="445"/>
      <c r="CX6" s="445"/>
      <c r="CY6" s="445"/>
      <c r="CZ6" s="445"/>
      <c r="DA6" s="446"/>
      <c r="DB6" s="444">
        <v>95.7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1209943</v>
      </c>
      <c r="BO7" s="408"/>
      <c r="BP7" s="408"/>
      <c r="BQ7" s="408"/>
      <c r="BR7" s="408"/>
      <c r="BS7" s="408"/>
      <c r="BT7" s="408"/>
      <c r="BU7" s="409"/>
      <c r="BV7" s="407">
        <v>572445</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19458281</v>
      </c>
      <c r="CU7" s="408"/>
      <c r="CV7" s="408"/>
      <c r="CW7" s="408"/>
      <c r="CX7" s="408"/>
      <c r="CY7" s="408"/>
      <c r="CZ7" s="408"/>
      <c r="DA7" s="409"/>
      <c r="DB7" s="407">
        <v>19862453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1825872</v>
      </c>
      <c r="BO8" s="408"/>
      <c r="BP8" s="408"/>
      <c r="BQ8" s="408"/>
      <c r="BR8" s="408"/>
      <c r="BS8" s="408"/>
      <c r="BT8" s="408"/>
      <c r="BU8" s="409"/>
      <c r="BV8" s="407">
        <v>1941331</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0.51</v>
      </c>
      <c r="CU8" s="448"/>
      <c r="CV8" s="448"/>
      <c r="CW8" s="448"/>
      <c r="CX8" s="448"/>
      <c r="CY8" s="448"/>
      <c r="CZ8" s="448"/>
      <c r="DA8" s="449"/>
      <c r="DB8" s="447">
        <v>0.51</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66947</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-115459</v>
      </c>
      <c r="BO9" s="408"/>
      <c r="BP9" s="408"/>
      <c r="BQ9" s="408"/>
      <c r="BR9" s="408"/>
      <c r="BS9" s="408"/>
      <c r="BT9" s="408"/>
      <c r="BU9" s="409"/>
      <c r="BV9" s="407">
        <v>-293159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15.7</v>
      </c>
      <c r="CU9" s="405"/>
      <c r="CV9" s="405"/>
      <c r="CW9" s="405"/>
      <c r="CX9" s="405"/>
      <c r="CY9" s="405"/>
      <c r="CZ9" s="405"/>
      <c r="DA9" s="406"/>
      <c r="DB9" s="404">
        <v>15.8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69559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375685</v>
      </c>
      <c r="BO10" s="408"/>
      <c r="BP10" s="408"/>
      <c r="BQ10" s="408"/>
      <c r="BR10" s="408"/>
      <c r="BS10" s="408"/>
      <c r="BT10" s="408"/>
      <c r="BU10" s="409"/>
      <c r="BV10" s="407">
        <v>427545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67641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112</v>
      </c>
      <c r="AV12" s="440"/>
      <c r="AW12" s="440"/>
      <c r="AX12" s="440"/>
      <c r="AY12" s="441" t="s">
        <v>138</v>
      </c>
      <c r="AZ12" s="442"/>
      <c r="BA12" s="442"/>
      <c r="BB12" s="442"/>
      <c r="BC12" s="442"/>
      <c r="BD12" s="442"/>
      <c r="BE12" s="442"/>
      <c r="BF12" s="442"/>
      <c r="BG12" s="442"/>
      <c r="BH12" s="442"/>
      <c r="BI12" s="442"/>
      <c r="BJ12" s="442"/>
      <c r="BK12" s="442"/>
      <c r="BL12" s="442"/>
      <c r="BM12" s="443"/>
      <c r="BN12" s="407">
        <v>374864</v>
      </c>
      <c r="BO12" s="408"/>
      <c r="BP12" s="408"/>
      <c r="BQ12" s="408"/>
      <c r="BR12" s="408"/>
      <c r="BS12" s="408"/>
      <c r="BT12" s="408"/>
      <c r="BU12" s="409"/>
      <c r="BV12" s="407">
        <v>426649</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66320</v>
      </c>
      <c r="S13" s="492"/>
      <c r="T13" s="492"/>
      <c r="U13" s="492"/>
      <c r="V13" s="493"/>
      <c r="W13" s="423" t="s">
        <v>141</v>
      </c>
      <c r="X13" s="424"/>
      <c r="Y13" s="424"/>
      <c r="Z13" s="424"/>
      <c r="AA13" s="424"/>
      <c r="AB13" s="414"/>
      <c r="AC13" s="458">
        <v>5536</v>
      </c>
      <c r="AD13" s="459"/>
      <c r="AE13" s="459"/>
      <c r="AF13" s="459"/>
      <c r="AG13" s="501"/>
      <c r="AH13" s="458">
        <v>6172</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-114638</v>
      </c>
      <c r="BO13" s="408"/>
      <c r="BP13" s="408"/>
      <c r="BQ13" s="408"/>
      <c r="BR13" s="408"/>
      <c r="BS13" s="408"/>
      <c r="BT13" s="408"/>
      <c r="BU13" s="409"/>
      <c r="BV13" s="407">
        <v>-292263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7.5</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68264</v>
      </c>
      <c r="S14" s="492"/>
      <c r="T14" s="492"/>
      <c r="U14" s="492"/>
      <c r="V14" s="493"/>
      <c r="W14" s="397"/>
      <c r="X14" s="398"/>
      <c r="Y14" s="398"/>
      <c r="Z14" s="398"/>
      <c r="AA14" s="398"/>
      <c r="AB14" s="387"/>
      <c r="AC14" s="494">
        <v>16.2</v>
      </c>
      <c r="AD14" s="495"/>
      <c r="AE14" s="495"/>
      <c r="AF14" s="495"/>
      <c r="AG14" s="496"/>
      <c r="AH14" s="494">
        <v>17.7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v>5.5</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67115</v>
      </c>
      <c r="S15" s="492"/>
      <c r="T15" s="492"/>
      <c r="U15" s="492"/>
      <c r="V15" s="493"/>
      <c r="W15" s="423" t="s">
        <v>149</v>
      </c>
      <c r="X15" s="424"/>
      <c r="Y15" s="424"/>
      <c r="Z15" s="424"/>
      <c r="AA15" s="424"/>
      <c r="AB15" s="414"/>
      <c r="AC15" s="458">
        <v>7318</v>
      </c>
      <c r="AD15" s="459"/>
      <c r="AE15" s="459"/>
      <c r="AF15" s="459"/>
      <c r="AG15" s="501"/>
      <c r="AH15" s="458">
        <v>7489</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8614657</v>
      </c>
      <c r="BO15" s="371"/>
      <c r="BP15" s="371"/>
      <c r="BQ15" s="371"/>
      <c r="BR15" s="371"/>
      <c r="BS15" s="371"/>
      <c r="BT15" s="371"/>
      <c r="BU15" s="372"/>
      <c r="BV15" s="370">
        <v>8202512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21.4</v>
      </c>
      <c r="AD16" s="495"/>
      <c r="AE16" s="495"/>
      <c r="AF16" s="495"/>
      <c r="AG16" s="496"/>
      <c r="AH16" s="494">
        <v>21.4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16945877</v>
      </c>
      <c r="BO16" s="408"/>
      <c r="BP16" s="408"/>
      <c r="BQ16" s="408"/>
      <c r="BR16" s="408"/>
      <c r="BS16" s="408"/>
      <c r="BT16" s="408"/>
      <c r="BU16" s="409"/>
      <c r="BV16" s="407">
        <v>16673813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21419</v>
      </c>
      <c r="AD17" s="459"/>
      <c r="AE17" s="459"/>
      <c r="AF17" s="459"/>
      <c r="AG17" s="501"/>
      <c r="AH17" s="458">
        <v>21256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10861491</v>
      </c>
      <c r="BO17" s="408"/>
      <c r="BP17" s="408"/>
      <c r="BQ17" s="408"/>
      <c r="BR17" s="408"/>
      <c r="BS17" s="408"/>
      <c r="BT17" s="408"/>
      <c r="BU17" s="409"/>
      <c r="BV17" s="407">
        <v>10310697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201.92</v>
      </c>
      <c r="M18" s="531"/>
      <c r="N18" s="531"/>
      <c r="O18" s="531"/>
      <c r="P18" s="531"/>
      <c r="Q18" s="531"/>
      <c r="R18" s="532"/>
      <c r="S18" s="532"/>
      <c r="T18" s="532"/>
      <c r="U18" s="532"/>
      <c r="V18" s="533"/>
      <c r="W18" s="425"/>
      <c r="X18" s="426"/>
      <c r="Y18" s="426"/>
      <c r="Z18" s="426"/>
      <c r="AA18" s="426"/>
      <c r="AB18" s="417"/>
      <c r="AC18" s="534">
        <v>62.5</v>
      </c>
      <c r="AD18" s="535"/>
      <c r="AE18" s="535"/>
      <c r="AF18" s="535"/>
      <c r="AG18" s="536"/>
      <c r="AH18" s="534">
        <v>60.9</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17526897</v>
      </c>
      <c r="BO18" s="408"/>
      <c r="BP18" s="408"/>
      <c r="BQ18" s="408"/>
      <c r="BR18" s="408"/>
      <c r="BS18" s="408"/>
      <c r="BT18" s="408"/>
      <c r="BU18" s="409"/>
      <c r="BV18" s="407">
        <v>18695682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332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25536051</v>
      </c>
      <c r="BO19" s="408"/>
      <c r="BP19" s="408"/>
      <c r="BQ19" s="408"/>
      <c r="BR19" s="408"/>
      <c r="BS19" s="408"/>
      <c r="BT19" s="408"/>
      <c r="BU19" s="409"/>
      <c r="BV19" s="407">
        <v>25282271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26916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38396797</v>
      </c>
      <c r="BO22" s="371"/>
      <c r="BP22" s="371"/>
      <c r="BQ22" s="371"/>
      <c r="BR22" s="371"/>
      <c r="BS22" s="371"/>
      <c r="BT22" s="371"/>
      <c r="BU22" s="372"/>
      <c r="BV22" s="370">
        <v>39947940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20287699</v>
      </c>
      <c r="BO23" s="408"/>
      <c r="BP23" s="408"/>
      <c r="BQ23" s="408"/>
      <c r="BR23" s="408"/>
      <c r="BS23" s="408"/>
      <c r="BT23" s="408"/>
      <c r="BU23" s="409"/>
      <c r="BV23" s="407">
        <v>20525114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8400</v>
      </c>
      <c r="R24" s="459"/>
      <c r="S24" s="459"/>
      <c r="T24" s="459"/>
      <c r="U24" s="459"/>
      <c r="V24" s="501"/>
      <c r="W24" s="553"/>
      <c r="X24" s="554"/>
      <c r="Y24" s="555"/>
      <c r="Z24" s="457" t="s">
        <v>174</v>
      </c>
      <c r="AA24" s="437"/>
      <c r="AB24" s="437"/>
      <c r="AC24" s="437"/>
      <c r="AD24" s="437"/>
      <c r="AE24" s="437"/>
      <c r="AF24" s="437"/>
      <c r="AG24" s="438"/>
      <c r="AH24" s="458">
        <v>516</v>
      </c>
      <c r="AI24" s="459"/>
      <c r="AJ24" s="459"/>
      <c r="AK24" s="459"/>
      <c r="AL24" s="501"/>
      <c r="AM24" s="458">
        <v>1668744</v>
      </c>
      <c r="AN24" s="459"/>
      <c r="AO24" s="459"/>
      <c r="AP24" s="459"/>
      <c r="AQ24" s="459"/>
      <c r="AR24" s="501"/>
      <c r="AS24" s="458">
        <v>3234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24964827</v>
      </c>
      <c r="BO24" s="408"/>
      <c r="BP24" s="408"/>
      <c r="BQ24" s="408"/>
      <c r="BR24" s="408"/>
      <c r="BS24" s="408"/>
      <c r="BT24" s="408"/>
      <c r="BU24" s="409"/>
      <c r="BV24" s="407">
        <v>25399522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1</v>
      </c>
      <c r="M25" s="459"/>
      <c r="N25" s="459"/>
      <c r="O25" s="459"/>
      <c r="P25" s="501"/>
      <c r="Q25" s="458">
        <v>6500</v>
      </c>
      <c r="R25" s="459"/>
      <c r="S25" s="459"/>
      <c r="T25" s="459"/>
      <c r="U25" s="459"/>
      <c r="V25" s="501"/>
      <c r="W25" s="553"/>
      <c r="X25" s="554"/>
      <c r="Y25" s="555"/>
      <c r="Z25" s="457" t="s">
        <v>177</v>
      </c>
      <c r="AA25" s="437"/>
      <c r="AB25" s="437"/>
      <c r="AC25" s="437"/>
      <c r="AD25" s="437"/>
      <c r="AE25" s="437"/>
      <c r="AF25" s="437"/>
      <c r="AG25" s="438"/>
      <c r="AH25" s="458">
        <v>95</v>
      </c>
      <c r="AI25" s="459"/>
      <c r="AJ25" s="459"/>
      <c r="AK25" s="459"/>
      <c r="AL25" s="501"/>
      <c r="AM25" s="458">
        <v>301720</v>
      </c>
      <c r="AN25" s="459"/>
      <c r="AO25" s="459"/>
      <c r="AP25" s="459"/>
      <c r="AQ25" s="459"/>
      <c r="AR25" s="501"/>
      <c r="AS25" s="458">
        <v>3176</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612753</v>
      </c>
      <c r="BO25" s="371"/>
      <c r="BP25" s="371"/>
      <c r="BQ25" s="371"/>
      <c r="BR25" s="371"/>
      <c r="BS25" s="371"/>
      <c r="BT25" s="371"/>
      <c r="BU25" s="372"/>
      <c r="BV25" s="370">
        <v>670591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5900</v>
      </c>
      <c r="R26" s="459"/>
      <c r="S26" s="459"/>
      <c r="T26" s="459"/>
      <c r="U26" s="459"/>
      <c r="V26" s="501"/>
      <c r="W26" s="553"/>
      <c r="X26" s="554"/>
      <c r="Y26" s="555"/>
      <c r="Z26" s="457" t="s">
        <v>180</v>
      </c>
      <c r="AA26" s="559"/>
      <c r="AB26" s="559"/>
      <c r="AC26" s="559"/>
      <c r="AD26" s="559"/>
      <c r="AE26" s="559"/>
      <c r="AF26" s="559"/>
      <c r="AG26" s="560"/>
      <c r="AH26" s="458">
        <v>12</v>
      </c>
      <c r="AI26" s="459"/>
      <c r="AJ26" s="459"/>
      <c r="AK26" s="459"/>
      <c r="AL26" s="501"/>
      <c r="AM26" s="458">
        <v>33780</v>
      </c>
      <c r="AN26" s="459"/>
      <c r="AO26" s="459"/>
      <c r="AP26" s="459"/>
      <c r="AQ26" s="459"/>
      <c r="AR26" s="501"/>
      <c r="AS26" s="458">
        <v>2815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4000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946239</v>
      </c>
      <c r="BO27" s="527"/>
      <c r="BP27" s="527"/>
      <c r="BQ27" s="527"/>
      <c r="BR27" s="527"/>
      <c r="BS27" s="527"/>
      <c r="BT27" s="527"/>
      <c r="BU27" s="528"/>
      <c r="BV27" s="526">
        <v>946104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3700</v>
      </c>
      <c r="R28" s="459"/>
      <c r="S28" s="459"/>
      <c r="T28" s="459"/>
      <c r="U28" s="459"/>
      <c r="V28" s="501"/>
      <c r="W28" s="553"/>
      <c r="X28" s="554"/>
      <c r="Y28" s="555"/>
      <c r="Z28" s="457" t="s">
        <v>188</v>
      </c>
      <c r="AA28" s="437"/>
      <c r="AB28" s="437"/>
      <c r="AC28" s="437"/>
      <c r="AD28" s="437"/>
      <c r="AE28" s="437"/>
      <c r="AF28" s="437"/>
      <c r="AG28" s="438"/>
      <c r="AH28" s="458" t="s">
        <v>182</v>
      </c>
      <c r="AI28" s="459"/>
      <c r="AJ28" s="459"/>
      <c r="AK28" s="459"/>
      <c r="AL28" s="501"/>
      <c r="AM28" s="458" t="s">
        <v>182</v>
      </c>
      <c r="AN28" s="459"/>
      <c r="AO28" s="459"/>
      <c r="AP28" s="459"/>
      <c r="AQ28" s="459"/>
      <c r="AR28" s="501"/>
      <c r="AS28" s="458" t="s">
        <v>182</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3730421</v>
      </c>
      <c r="BO28" s="371"/>
      <c r="BP28" s="371"/>
      <c r="BQ28" s="371"/>
      <c r="BR28" s="371"/>
      <c r="BS28" s="371"/>
      <c r="BT28" s="371"/>
      <c r="BU28" s="372"/>
      <c r="BV28" s="370">
        <v>3729600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17</v>
      </c>
      <c r="M29" s="459"/>
      <c r="N29" s="459"/>
      <c r="O29" s="459"/>
      <c r="P29" s="501"/>
      <c r="Q29" s="458">
        <v>3600</v>
      </c>
      <c r="R29" s="459"/>
      <c r="S29" s="459"/>
      <c r="T29" s="459"/>
      <c r="U29" s="459"/>
      <c r="V29" s="501"/>
      <c r="W29" s="556"/>
      <c r="X29" s="557"/>
      <c r="Y29" s="558"/>
      <c r="Z29" s="457" t="s">
        <v>191</v>
      </c>
      <c r="AA29" s="437"/>
      <c r="AB29" s="437"/>
      <c r="AC29" s="437"/>
      <c r="AD29" s="437"/>
      <c r="AE29" s="437"/>
      <c r="AF29" s="437"/>
      <c r="AG29" s="438"/>
      <c r="AH29" s="458">
        <v>518</v>
      </c>
      <c r="AI29" s="459"/>
      <c r="AJ29" s="459"/>
      <c r="AK29" s="459"/>
      <c r="AL29" s="501"/>
      <c r="AM29" s="458">
        <v>1676592</v>
      </c>
      <c r="AN29" s="459"/>
      <c r="AO29" s="459"/>
      <c r="AP29" s="459"/>
      <c r="AQ29" s="459"/>
      <c r="AR29" s="501"/>
      <c r="AS29" s="458">
        <v>3237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1796069</v>
      </c>
      <c r="BO29" s="408"/>
      <c r="BP29" s="408"/>
      <c r="BQ29" s="408"/>
      <c r="BR29" s="408"/>
      <c r="BS29" s="408"/>
      <c r="BT29" s="408"/>
      <c r="BU29" s="409"/>
      <c r="BV29" s="407">
        <v>1795746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14143541</v>
      </c>
      <c r="BO30" s="527"/>
      <c r="BP30" s="527"/>
      <c r="BQ30" s="527"/>
      <c r="BR30" s="527"/>
      <c r="BS30" s="527"/>
      <c r="BT30" s="527"/>
      <c r="BU30" s="528"/>
      <c r="BV30" s="526">
        <v>14349354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笛吹市水道事業会計</v>
      </c>
      <c r="AP34" s="598"/>
      <c r="AQ34" s="598"/>
      <c r="AR34" s="598"/>
      <c r="AS34" s="598"/>
      <c r="AT34" s="598"/>
      <c r="AU34" s="598"/>
      <c r="AV34" s="598"/>
      <c r="AW34" s="598"/>
      <c r="AX34" s="598"/>
      <c r="AY34" s="598"/>
      <c r="AZ34" s="598"/>
      <c r="BA34" s="598"/>
      <c r="BB34" s="598"/>
      <c r="BC34" s="598"/>
      <c r="BD34" s="181"/>
      <c r="BE34" s="597">
        <f>IF(BG34="","",MAX(C34:D43,U34:V43,AM34:AN43)+1)</f>
        <v>12</v>
      </c>
      <c r="BF34" s="597"/>
      <c r="BG34" s="598" t="str">
        <f>IF('各会計、関係団体の財政状況及び健全化判断比率'!B36="","",'各会計、関係団体の財政状況及び健全化判断比率'!B36)</f>
        <v>農業集落排水特別会計</v>
      </c>
      <c r="BH34" s="598"/>
      <c r="BI34" s="598"/>
      <c r="BJ34" s="598"/>
      <c r="BK34" s="598"/>
      <c r="BL34" s="598"/>
      <c r="BM34" s="598"/>
      <c r="BN34" s="598"/>
      <c r="BO34" s="598"/>
      <c r="BP34" s="598"/>
      <c r="BQ34" s="598"/>
      <c r="BR34" s="598"/>
      <c r="BS34" s="598"/>
      <c r="BT34" s="598"/>
      <c r="BU34" s="598"/>
      <c r="BV34" s="181"/>
      <c r="BW34" s="597" t="str">
        <f>IF(BY34="","",MAX(C34:D43,U34:V43,AM34:AN43,BE34:BF43)+1)</f>
        <v/>
      </c>
      <c r="BX34" s="597"/>
      <c r="BY34" s="598" t="str">
        <f>IF('各会計、関係団体の財政状況及び健全化判断比率'!B68="","",'各会計、関係団体の財政状況及び健全化判断比率'!B68)</f>
        <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笛吹市境川観光交流センター特別会計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笛吹市営春日居地区温泉給湯事業会計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t="str">
        <f t="shared" ref="BW35:BW43" si="2">IF(BY35="","",BW34+1)</f>
        <v/>
      </c>
      <c r="BX35" s="597"/>
      <c r="BY35" s="598" t="str">
        <f>IF('各会計、関係団体の財政状況及び健全化判断比率'!B69="","",'各会計、関係団体の財政状況及び健全化判断比率'!B69)</f>
        <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森林経営管理特別会計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介護サービス特別会計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笛吹市公共下水道事業会計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t="str">
        <f t="shared" si="2"/>
        <v/>
      </c>
      <c r="BX36" s="597"/>
      <c r="BY36" s="598" t="str">
        <f>IF('各会計、関係団体の財政状況及び健全化判断比率'!B70="","",'各会計、関係団体の財政状況及び健全化判断比率'!B70)</f>
        <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f t="shared" si="0"/>
        <v>11</v>
      </c>
      <c r="AN37" s="597"/>
      <c r="AO37" s="598" t="str">
        <f>IF('各会計、関係団体の財政状況及び健全化判断比率'!B35="","",'各会計、関係団体の財政状況及び健全化判断比率'!B35)</f>
        <v>笛吹市簡易水道事業会計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7nVjeMX+jHgQ8ntFOPzTnwxLhLb5NyBNA/gWdjIvGLQV+1wFrdutXMmrLeFjd/vscbV3rX00MH0lqWCeCxHgw==" saltValue="zJCNVOn4lFmS0TLeQq3aU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578</v>
      </c>
      <c r="D34" s="1151"/>
      <c r="E34" s="1152"/>
      <c r="F34" s="32">
        <v>8.36</v>
      </c>
      <c r="G34" s="33">
        <v>10.33</v>
      </c>
      <c r="H34" s="33">
        <v>11.4</v>
      </c>
      <c r="I34" s="33">
        <v>9.59</v>
      </c>
      <c r="J34" s="34">
        <v>9.1999999999999993</v>
      </c>
      <c r="K34" s="22"/>
      <c r="L34" s="22"/>
      <c r="M34" s="22"/>
      <c r="N34" s="22"/>
      <c r="O34" s="22"/>
      <c r="P34" s="22"/>
    </row>
    <row r="35" spans="1:16" ht="39" customHeight="1" x14ac:dyDescent="0.2">
      <c r="A35" s="22"/>
      <c r="B35" s="35"/>
      <c r="C35" s="1145" t="s">
        <v>579</v>
      </c>
      <c r="D35" s="1146"/>
      <c r="E35" s="1147"/>
      <c r="F35" s="36">
        <v>3.9</v>
      </c>
      <c r="G35" s="37">
        <v>5.42</v>
      </c>
      <c r="H35" s="37">
        <v>6.16</v>
      </c>
      <c r="I35" s="37">
        <v>6.42</v>
      </c>
      <c r="J35" s="38">
        <v>6.47</v>
      </c>
      <c r="K35" s="22"/>
      <c r="L35" s="22"/>
      <c r="M35" s="22"/>
      <c r="N35" s="22"/>
      <c r="O35" s="22"/>
      <c r="P35" s="22"/>
    </row>
    <row r="36" spans="1:16" ht="39" customHeight="1" x14ac:dyDescent="0.2">
      <c r="A36" s="22"/>
      <c r="B36" s="35"/>
      <c r="C36" s="1145" t="s">
        <v>580</v>
      </c>
      <c r="D36" s="1146"/>
      <c r="E36" s="1147"/>
      <c r="F36" s="36">
        <v>1.56</v>
      </c>
      <c r="G36" s="37">
        <v>2.4900000000000002</v>
      </c>
      <c r="H36" s="37">
        <v>3</v>
      </c>
      <c r="I36" s="37">
        <v>3.69</v>
      </c>
      <c r="J36" s="38">
        <v>4.5199999999999996</v>
      </c>
      <c r="K36" s="22"/>
      <c r="L36" s="22"/>
      <c r="M36" s="22"/>
      <c r="N36" s="22"/>
      <c r="O36" s="22"/>
      <c r="P36" s="22"/>
    </row>
    <row r="37" spans="1:16" ht="39" customHeight="1" x14ac:dyDescent="0.2">
      <c r="A37" s="22"/>
      <c r="B37" s="35"/>
      <c r="C37" s="1145" t="s">
        <v>581</v>
      </c>
      <c r="D37" s="1146"/>
      <c r="E37" s="1147"/>
      <c r="F37" s="36">
        <v>3.45</v>
      </c>
      <c r="G37" s="37">
        <v>1.88</v>
      </c>
      <c r="H37" s="37">
        <v>2.27</v>
      </c>
      <c r="I37" s="37">
        <v>2.08</v>
      </c>
      <c r="J37" s="38">
        <v>3.3</v>
      </c>
      <c r="K37" s="22"/>
      <c r="L37" s="22"/>
      <c r="M37" s="22"/>
      <c r="N37" s="22"/>
      <c r="O37" s="22"/>
      <c r="P37" s="22"/>
    </row>
    <row r="38" spans="1:16" ht="39" customHeight="1" x14ac:dyDescent="0.2">
      <c r="A38" s="22"/>
      <c r="B38" s="35"/>
      <c r="C38" s="1145" t="s">
        <v>582</v>
      </c>
      <c r="D38" s="1146"/>
      <c r="E38" s="1147"/>
      <c r="F38" s="36">
        <v>1.8</v>
      </c>
      <c r="G38" s="37">
        <v>3.04</v>
      </c>
      <c r="H38" s="37">
        <v>2.2599999999999998</v>
      </c>
      <c r="I38" s="37">
        <v>2.11</v>
      </c>
      <c r="J38" s="38">
        <v>2.99</v>
      </c>
      <c r="K38" s="22"/>
      <c r="L38" s="22"/>
      <c r="M38" s="22"/>
      <c r="N38" s="22"/>
      <c r="O38" s="22"/>
      <c r="P38" s="22"/>
    </row>
    <row r="39" spans="1:16" ht="39" customHeight="1" x14ac:dyDescent="0.2">
      <c r="A39" s="22"/>
      <c r="B39" s="35"/>
      <c r="C39" s="1145" t="s">
        <v>583</v>
      </c>
      <c r="D39" s="1146"/>
      <c r="E39" s="1147"/>
      <c r="F39" s="36">
        <v>1.97</v>
      </c>
      <c r="G39" s="37">
        <v>2.11</v>
      </c>
      <c r="H39" s="37">
        <v>2.2200000000000002</v>
      </c>
      <c r="I39" s="37">
        <v>2.2599999999999998</v>
      </c>
      <c r="J39" s="38">
        <v>2.56</v>
      </c>
      <c r="K39" s="22"/>
      <c r="L39" s="22"/>
      <c r="M39" s="22"/>
      <c r="N39" s="22"/>
      <c r="O39" s="22"/>
      <c r="P39" s="22"/>
    </row>
    <row r="40" spans="1:16" ht="39" customHeight="1" x14ac:dyDescent="0.2">
      <c r="A40" s="22"/>
      <c r="B40" s="35"/>
      <c r="C40" s="1145" t="s">
        <v>584</v>
      </c>
      <c r="D40" s="1146"/>
      <c r="E40" s="1147"/>
      <c r="F40" s="36">
        <v>0.05</v>
      </c>
      <c r="G40" s="37">
        <v>0.1</v>
      </c>
      <c r="H40" s="37">
        <v>0.12</v>
      </c>
      <c r="I40" s="37">
        <v>0.14000000000000001</v>
      </c>
      <c r="J40" s="38">
        <v>0.17</v>
      </c>
      <c r="K40" s="22"/>
      <c r="L40" s="22"/>
      <c r="M40" s="22"/>
      <c r="N40" s="22"/>
      <c r="O40" s="22"/>
      <c r="P40" s="22"/>
    </row>
    <row r="41" spans="1:16" ht="39" customHeight="1" x14ac:dyDescent="0.2">
      <c r="A41" s="22"/>
      <c r="B41" s="35"/>
      <c r="C41" s="1145" t="s">
        <v>585</v>
      </c>
      <c r="D41" s="1146"/>
      <c r="E41" s="1147"/>
      <c r="F41" s="36" t="s">
        <v>529</v>
      </c>
      <c r="G41" s="37" t="s">
        <v>529</v>
      </c>
      <c r="H41" s="37">
        <v>0</v>
      </c>
      <c r="I41" s="37">
        <v>0.08</v>
      </c>
      <c r="J41" s="38">
        <v>0.1</v>
      </c>
      <c r="K41" s="22"/>
      <c r="L41" s="22"/>
      <c r="M41" s="22"/>
      <c r="N41" s="22"/>
      <c r="O41" s="22"/>
      <c r="P41" s="22"/>
    </row>
    <row r="42" spans="1:16" ht="39" customHeight="1" x14ac:dyDescent="0.2">
      <c r="A42" s="22"/>
      <c r="B42" s="39"/>
      <c r="C42" s="1145" t="s">
        <v>586</v>
      </c>
      <c r="D42" s="1146"/>
      <c r="E42" s="1147"/>
      <c r="F42" s="36" t="s">
        <v>529</v>
      </c>
      <c r="G42" s="37" t="s">
        <v>529</v>
      </c>
      <c r="H42" s="37" t="s">
        <v>529</v>
      </c>
      <c r="I42" s="37" t="s">
        <v>529</v>
      </c>
      <c r="J42" s="38" t="s">
        <v>529</v>
      </c>
      <c r="K42" s="22"/>
      <c r="L42" s="22"/>
      <c r="M42" s="22"/>
      <c r="N42" s="22"/>
      <c r="O42" s="22"/>
      <c r="P42" s="22"/>
    </row>
    <row r="43" spans="1:16" ht="39" customHeight="1" thickBot="1" x14ac:dyDescent="0.25">
      <c r="A43" s="22"/>
      <c r="B43" s="40"/>
      <c r="C43" s="1148" t="s">
        <v>587</v>
      </c>
      <c r="D43" s="1149"/>
      <c r="E43" s="1150"/>
      <c r="F43" s="41">
        <v>0.36</v>
      </c>
      <c r="G43" s="42">
        <v>0.26</v>
      </c>
      <c r="H43" s="42">
        <v>0.23</v>
      </c>
      <c r="I43" s="42">
        <v>0.28999999999999998</v>
      </c>
      <c r="J43" s="43">
        <v>0.26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Dg3X7TjpBEQ50wB4Y6NLY/FIsnhdfrv/Y3ZbqPeTY3J41f4+LXRlyofs4E6HXzvEobP7IzUGBgdoxxT2J3fPbg==" saltValue="zNUbBMiuDGTbq1+2hzt8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4300</v>
      </c>
      <c r="L45" s="60">
        <v>4129</v>
      </c>
      <c r="M45" s="60">
        <v>3952</v>
      </c>
      <c r="N45" s="60">
        <v>4033</v>
      </c>
      <c r="O45" s="61">
        <v>4056</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529</v>
      </c>
      <c r="L46" s="64" t="s">
        <v>529</v>
      </c>
      <c r="M46" s="64" t="s">
        <v>529</v>
      </c>
      <c r="N46" s="64" t="s">
        <v>529</v>
      </c>
      <c r="O46" s="65" t="s">
        <v>529</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529</v>
      </c>
      <c r="L47" s="64" t="s">
        <v>529</v>
      </c>
      <c r="M47" s="64" t="s">
        <v>529</v>
      </c>
      <c r="N47" s="64" t="s">
        <v>529</v>
      </c>
      <c r="O47" s="65" t="s">
        <v>529</v>
      </c>
      <c r="P47" s="48"/>
      <c r="Q47" s="48"/>
      <c r="R47" s="48"/>
      <c r="S47" s="48"/>
      <c r="T47" s="48"/>
      <c r="U47" s="48"/>
    </row>
    <row r="48" spans="1:21" ht="30.75" customHeight="1" x14ac:dyDescent="0.2">
      <c r="A48" s="48"/>
      <c r="B48" s="1155"/>
      <c r="C48" s="1156"/>
      <c r="D48" s="62"/>
      <c r="E48" s="1161" t="s">
        <v>15</v>
      </c>
      <c r="F48" s="1161"/>
      <c r="G48" s="1161"/>
      <c r="H48" s="1161"/>
      <c r="I48" s="1161"/>
      <c r="J48" s="1162"/>
      <c r="K48" s="63">
        <v>1101</v>
      </c>
      <c r="L48" s="64">
        <v>1082</v>
      </c>
      <c r="M48" s="64">
        <v>1022</v>
      </c>
      <c r="N48" s="64">
        <v>919</v>
      </c>
      <c r="O48" s="65">
        <v>854</v>
      </c>
      <c r="P48" s="48"/>
      <c r="Q48" s="48"/>
      <c r="R48" s="48"/>
      <c r="S48" s="48"/>
      <c r="T48" s="48"/>
      <c r="U48" s="48"/>
    </row>
    <row r="49" spans="1:21" ht="30.75" customHeight="1" x14ac:dyDescent="0.2">
      <c r="A49" s="48"/>
      <c r="B49" s="1155"/>
      <c r="C49" s="1156"/>
      <c r="D49" s="62"/>
      <c r="E49" s="1161" t="s">
        <v>16</v>
      </c>
      <c r="F49" s="1161"/>
      <c r="G49" s="1161"/>
      <c r="H49" s="1161"/>
      <c r="I49" s="1161"/>
      <c r="J49" s="1162"/>
      <c r="K49" s="63">
        <v>12</v>
      </c>
      <c r="L49" s="64">
        <v>23</v>
      </c>
      <c r="M49" s="64">
        <v>23</v>
      </c>
      <c r="N49" s="64">
        <v>25</v>
      </c>
      <c r="O49" s="65">
        <v>16</v>
      </c>
      <c r="P49" s="48"/>
      <c r="Q49" s="48"/>
      <c r="R49" s="48"/>
      <c r="S49" s="48"/>
      <c r="T49" s="48"/>
      <c r="U49" s="48"/>
    </row>
    <row r="50" spans="1:21" ht="30.75" customHeight="1" x14ac:dyDescent="0.2">
      <c r="A50" s="48"/>
      <c r="B50" s="1155"/>
      <c r="C50" s="1156"/>
      <c r="D50" s="62"/>
      <c r="E50" s="1161" t="s">
        <v>17</v>
      </c>
      <c r="F50" s="1161"/>
      <c r="G50" s="1161"/>
      <c r="H50" s="1161"/>
      <c r="I50" s="1161"/>
      <c r="J50" s="1162"/>
      <c r="K50" s="63">
        <v>10</v>
      </c>
      <c r="L50" s="64">
        <v>9</v>
      </c>
      <c r="M50" s="64">
        <v>8</v>
      </c>
      <c r="N50" s="64">
        <v>2</v>
      </c>
      <c r="O50" s="65">
        <v>1</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t="s">
        <v>529</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3828</v>
      </c>
      <c r="L52" s="64">
        <v>3779</v>
      </c>
      <c r="M52" s="64">
        <v>3822</v>
      </c>
      <c r="N52" s="64">
        <v>3770</v>
      </c>
      <c r="O52" s="65">
        <v>3735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1595</v>
      </c>
      <c r="L53" s="69">
        <v>1464</v>
      </c>
      <c r="M53" s="69">
        <v>1183</v>
      </c>
      <c r="N53" s="69">
        <v>1209</v>
      </c>
      <c r="O53" s="70">
        <v>1192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25">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9JT1XoI0z96Nc2xjUI5VNTwn+dlfx/hebqqqMpXfVRmFOUpZ805SJ73ojiRYTblaFK+P0hY9SxCyo5Qbnr8Tw==" saltValue="Ut9l57MYHKAcuhE0syiy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84" t="s">
        <v>32</v>
      </c>
      <c r="C41" s="1185"/>
      <c r="D41" s="105"/>
      <c r="E41" s="1190" t="s">
        <v>33</v>
      </c>
      <c r="F41" s="1190"/>
      <c r="G41" s="1190"/>
      <c r="H41" s="1191"/>
      <c r="I41" s="355">
        <v>42773</v>
      </c>
      <c r="J41" s="356">
        <v>41168</v>
      </c>
      <c r="K41" s="356">
        <v>40423</v>
      </c>
      <c r="L41" s="356">
        <v>39948</v>
      </c>
      <c r="M41" s="357">
        <v>38397</v>
      </c>
    </row>
    <row r="42" spans="2:13" ht="27.75" customHeight="1" x14ac:dyDescent="0.2">
      <c r="B42" s="1186"/>
      <c r="C42" s="1187"/>
      <c r="D42" s="106"/>
      <c r="E42" s="1192" t="s">
        <v>34</v>
      </c>
      <c r="F42" s="1192"/>
      <c r="G42" s="1192"/>
      <c r="H42" s="1193"/>
      <c r="I42" s="358">
        <v>852</v>
      </c>
      <c r="J42" s="359">
        <v>791</v>
      </c>
      <c r="K42" s="359">
        <v>730</v>
      </c>
      <c r="L42" s="359">
        <v>670</v>
      </c>
      <c r="M42" s="360">
        <v>613</v>
      </c>
    </row>
    <row r="43" spans="2:13" ht="27.75" customHeight="1" x14ac:dyDescent="0.2">
      <c r="B43" s="1186"/>
      <c r="C43" s="1187"/>
      <c r="D43" s="106"/>
      <c r="E43" s="1192" t="s">
        <v>35</v>
      </c>
      <c r="F43" s="1192"/>
      <c r="G43" s="1192"/>
      <c r="H43" s="1193"/>
      <c r="I43" s="358">
        <v>13960</v>
      </c>
      <c r="J43" s="359">
        <v>13795</v>
      </c>
      <c r="K43" s="359">
        <v>11823</v>
      </c>
      <c r="L43" s="359">
        <v>9992</v>
      </c>
      <c r="M43" s="360">
        <v>8119</v>
      </c>
    </row>
    <row r="44" spans="2:13" ht="27.75" customHeight="1" x14ac:dyDescent="0.2">
      <c r="B44" s="1186"/>
      <c r="C44" s="1187"/>
      <c r="D44" s="106"/>
      <c r="E44" s="1192" t="s">
        <v>36</v>
      </c>
      <c r="F44" s="1192"/>
      <c r="G44" s="1192"/>
      <c r="H44" s="1193"/>
      <c r="I44" s="358">
        <v>214</v>
      </c>
      <c r="J44" s="359">
        <v>193</v>
      </c>
      <c r="K44" s="359">
        <v>172</v>
      </c>
      <c r="L44" s="359">
        <v>198</v>
      </c>
      <c r="M44" s="360">
        <v>181</v>
      </c>
    </row>
    <row r="45" spans="2:13" ht="27.75" customHeight="1" x14ac:dyDescent="0.2">
      <c r="B45" s="1186"/>
      <c r="C45" s="1187"/>
      <c r="D45" s="106"/>
      <c r="E45" s="1192" t="s">
        <v>37</v>
      </c>
      <c r="F45" s="1192"/>
      <c r="G45" s="1192"/>
      <c r="H45" s="1193"/>
      <c r="I45" s="358">
        <v>4835</v>
      </c>
      <c r="J45" s="359">
        <v>4837</v>
      </c>
      <c r="K45" s="359">
        <v>4867</v>
      </c>
      <c r="L45" s="359">
        <v>4812</v>
      </c>
      <c r="M45" s="360">
        <v>4797</v>
      </c>
    </row>
    <row r="46" spans="2:13" ht="27.75" customHeight="1" x14ac:dyDescent="0.2">
      <c r="B46" s="1186"/>
      <c r="C46" s="1187"/>
      <c r="D46" s="107"/>
      <c r="E46" s="1192" t="s">
        <v>38</v>
      </c>
      <c r="F46" s="1192"/>
      <c r="G46" s="1192"/>
      <c r="H46" s="1193"/>
      <c r="I46" s="358">
        <v>4</v>
      </c>
      <c r="J46" s="359">
        <v>13</v>
      </c>
      <c r="K46" s="359">
        <v>9</v>
      </c>
      <c r="L46" s="359">
        <v>6</v>
      </c>
      <c r="M46" s="360">
        <v>3</v>
      </c>
    </row>
    <row r="47" spans="2:13" ht="27.75" customHeight="1" x14ac:dyDescent="0.2">
      <c r="B47" s="1186"/>
      <c r="C47" s="1187"/>
      <c r="D47" s="108"/>
      <c r="E47" s="1194" t="s">
        <v>39</v>
      </c>
      <c r="F47" s="1195"/>
      <c r="G47" s="1195"/>
      <c r="H47" s="1196"/>
      <c r="I47" s="358" t="s">
        <v>529</v>
      </c>
      <c r="J47" s="359" t="s">
        <v>529</v>
      </c>
      <c r="K47" s="359" t="s">
        <v>529</v>
      </c>
      <c r="L47" s="359" t="s">
        <v>529</v>
      </c>
      <c r="M47" s="360" t="s">
        <v>529</v>
      </c>
    </row>
    <row r="48" spans="2:13" ht="27.75" customHeight="1" x14ac:dyDescent="0.2">
      <c r="B48" s="1186"/>
      <c r="C48" s="1187"/>
      <c r="D48" s="106"/>
      <c r="E48" s="1192" t="s">
        <v>40</v>
      </c>
      <c r="F48" s="1192"/>
      <c r="G48" s="1192"/>
      <c r="H48" s="1193"/>
      <c r="I48" s="358" t="s">
        <v>529</v>
      </c>
      <c r="J48" s="359" t="s">
        <v>529</v>
      </c>
      <c r="K48" s="359" t="s">
        <v>529</v>
      </c>
      <c r="L48" s="359" t="s">
        <v>529</v>
      </c>
      <c r="M48" s="360" t="s">
        <v>529</v>
      </c>
    </row>
    <row r="49" spans="2:13" ht="27.75" customHeight="1" x14ac:dyDescent="0.2">
      <c r="B49" s="1188"/>
      <c r="C49" s="1189"/>
      <c r="D49" s="106"/>
      <c r="E49" s="1192" t="s">
        <v>41</v>
      </c>
      <c r="F49" s="1192"/>
      <c r="G49" s="1192"/>
      <c r="H49" s="1193"/>
      <c r="I49" s="358" t="s">
        <v>529</v>
      </c>
      <c r="J49" s="359" t="s">
        <v>529</v>
      </c>
      <c r="K49" s="359" t="s">
        <v>529</v>
      </c>
      <c r="L49" s="359" t="s">
        <v>529</v>
      </c>
      <c r="M49" s="360" t="s">
        <v>529</v>
      </c>
    </row>
    <row r="50" spans="2:13" ht="27.75" customHeight="1" x14ac:dyDescent="0.2">
      <c r="B50" s="1197" t="s">
        <v>42</v>
      </c>
      <c r="C50" s="1198"/>
      <c r="D50" s="109"/>
      <c r="E50" s="1192" t="s">
        <v>43</v>
      </c>
      <c r="F50" s="1192"/>
      <c r="G50" s="1192"/>
      <c r="H50" s="1193"/>
      <c r="I50" s="358">
        <v>13419</v>
      </c>
      <c r="J50" s="359">
        <v>14143</v>
      </c>
      <c r="K50" s="359">
        <v>15608</v>
      </c>
      <c r="L50" s="359">
        <v>17600</v>
      </c>
      <c r="M50" s="360">
        <v>17379</v>
      </c>
    </row>
    <row r="51" spans="2:13" ht="27.75" customHeight="1" x14ac:dyDescent="0.2">
      <c r="B51" s="1186"/>
      <c r="C51" s="1187"/>
      <c r="D51" s="106"/>
      <c r="E51" s="1192" t="s">
        <v>44</v>
      </c>
      <c r="F51" s="1192"/>
      <c r="G51" s="1192"/>
      <c r="H51" s="1193"/>
      <c r="I51" s="358">
        <v>476</v>
      </c>
      <c r="J51" s="359">
        <v>453</v>
      </c>
      <c r="K51" s="359">
        <v>424</v>
      </c>
      <c r="L51" s="359">
        <v>408</v>
      </c>
      <c r="M51" s="360">
        <v>387</v>
      </c>
    </row>
    <row r="52" spans="2:13" ht="27.75" customHeight="1" x14ac:dyDescent="0.2">
      <c r="B52" s="1188"/>
      <c r="C52" s="1189"/>
      <c r="D52" s="106"/>
      <c r="E52" s="1192" t="s">
        <v>45</v>
      </c>
      <c r="F52" s="1192"/>
      <c r="G52" s="1192"/>
      <c r="H52" s="1193"/>
      <c r="I52" s="358">
        <v>41363</v>
      </c>
      <c r="J52" s="359">
        <v>38917</v>
      </c>
      <c r="K52" s="359">
        <v>38116</v>
      </c>
      <c r="L52" s="359">
        <v>36721</v>
      </c>
      <c r="M52" s="360">
        <v>34558</v>
      </c>
    </row>
    <row r="53" spans="2:13" ht="27.75" customHeight="1" thickBot="1" x14ac:dyDescent="0.25">
      <c r="B53" s="1199" t="s">
        <v>46</v>
      </c>
      <c r="C53" s="1200"/>
      <c r="D53" s="110"/>
      <c r="E53" s="1201" t="s">
        <v>47</v>
      </c>
      <c r="F53" s="1201"/>
      <c r="G53" s="1201"/>
      <c r="H53" s="1202"/>
      <c r="I53" s="361">
        <v>7380</v>
      </c>
      <c r="J53" s="362">
        <v>7283</v>
      </c>
      <c r="K53" s="362">
        <v>3876</v>
      </c>
      <c r="L53" s="362">
        <v>897</v>
      </c>
      <c r="M53" s="363">
        <v>-214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9AIxKH0RCNTsrwXAS418u6HZz2r2/nbVDkrxeXNfExFH+VWFs9/DKio/xT3TPMimCdlWOLB7KMpyzcGt7M83UQ==" saltValue="Eyod0pDKyCuCGPY30gsU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572</v>
      </c>
      <c r="G54" s="119" t="s">
        <v>573</v>
      </c>
      <c r="H54" s="120" t="s">
        <v>574</v>
      </c>
    </row>
    <row r="55" spans="2:8" ht="52.5" customHeight="1" x14ac:dyDescent="0.2">
      <c r="B55" s="121"/>
      <c r="C55" s="1211" t="s">
        <v>50</v>
      </c>
      <c r="D55" s="1211"/>
      <c r="E55" s="1212"/>
      <c r="F55" s="122">
        <v>3729</v>
      </c>
      <c r="G55" s="122">
        <v>3730</v>
      </c>
      <c r="H55" s="123">
        <v>3730</v>
      </c>
    </row>
    <row r="56" spans="2:8" ht="52.5" customHeight="1" x14ac:dyDescent="0.2">
      <c r="B56" s="124"/>
      <c r="C56" s="1213" t="s">
        <v>51</v>
      </c>
      <c r="D56" s="1213"/>
      <c r="E56" s="1214"/>
      <c r="F56" s="125">
        <v>1793</v>
      </c>
      <c r="G56" s="125">
        <v>1796</v>
      </c>
      <c r="H56" s="126">
        <v>1796</v>
      </c>
    </row>
    <row r="57" spans="2:8" ht="53.25" customHeight="1" x14ac:dyDescent="0.2">
      <c r="B57" s="124"/>
      <c r="C57" s="1215" t="s">
        <v>52</v>
      </c>
      <c r="D57" s="1215"/>
      <c r="E57" s="1216"/>
      <c r="F57" s="127">
        <v>12690</v>
      </c>
      <c r="G57" s="127">
        <v>14349</v>
      </c>
      <c r="H57" s="128">
        <v>14144</v>
      </c>
    </row>
    <row r="58" spans="2:8" ht="45.75" customHeight="1" x14ac:dyDescent="0.2">
      <c r="B58" s="129"/>
      <c r="C58" s="1203" t="s">
        <v>594</v>
      </c>
      <c r="D58" s="1204"/>
      <c r="E58" s="1205"/>
      <c r="F58" s="130">
        <v>4922</v>
      </c>
      <c r="G58" s="130">
        <v>4957</v>
      </c>
      <c r="H58" s="131">
        <v>4957</v>
      </c>
    </row>
    <row r="59" spans="2:8" ht="45.75" customHeight="1" x14ac:dyDescent="0.2">
      <c r="B59" s="129"/>
      <c r="C59" s="1203" t="s">
        <v>595</v>
      </c>
      <c r="D59" s="1204"/>
      <c r="E59" s="1205"/>
      <c r="F59" s="130">
        <v>1657</v>
      </c>
      <c r="G59" s="130">
        <v>3701</v>
      </c>
      <c r="H59" s="131">
        <v>3928</v>
      </c>
    </row>
    <row r="60" spans="2:8" ht="45.75" customHeight="1" x14ac:dyDescent="0.2">
      <c r="B60" s="129"/>
      <c r="C60" s="1203" t="s">
        <v>596</v>
      </c>
      <c r="D60" s="1204"/>
      <c r="E60" s="1205"/>
      <c r="F60" s="130">
        <v>3931</v>
      </c>
      <c r="G60" s="130">
        <v>3515</v>
      </c>
      <c r="H60" s="131">
        <v>3096</v>
      </c>
    </row>
    <row r="61" spans="2:8" ht="45.75" customHeight="1" x14ac:dyDescent="0.2">
      <c r="B61" s="129"/>
      <c r="C61" s="1203" t="s">
        <v>597</v>
      </c>
      <c r="D61" s="1204"/>
      <c r="E61" s="1205"/>
      <c r="F61" s="130">
        <v>1153</v>
      </c>
      <c r="G61" s="130">
        <v>1153</v>
      </c>
      <c r="H61" s="131">
        <v>1153</v>
      </c>
    </row>
    <row r="62" spans="2:8" ht="45.75" customHeight="1" thickBot="1" x14ac:dyDescent="0.25">
      <c r="B62" s="132"/>
      <c r="C62" s="1206" t="s">
        <v>598</v>
      </c>
      <c r="D62" s="1207"/>
      <c r="E62" s="1208"/>
      <c r="F62" s="133">
        <v>406</v>
      </c>
      <c r="G62" s="133">
        <v>416</v>
      </c>
      <c r="H62" s="134">
        <v>413</v>
      </c>
    </row>
    <row r="63" spans="2:8" ht="52.5" customHeight="1" thickBot="1" x14ac:dyDescent="0.25">
      <c r="B63" s="135"/>
      <c r="C63" s="1209" t="s">
        <v>53</v>
      </c>
      <c r="D63" s="1209"/>
      <c r="E63" s="1210"/>
      <c r="F63" s="136">
        <v>18212</v>
      </c>
      <c r="G63" s="136">
        <v>19875</v>
      </c>
      <c r="H63" s="137">
        <v>19670</v>
      </c>
    </row>
    <row r="64" spans="2:8" ht="13.2" x14ac:dyDescent="0.2"/>
  </sheetData>
  <sheetProtection algorithmName="SHA-512" hashValue="AGRkSlnXf6pwoX7fJleZjC0yoAdaya4uCqM7FD/uHPiMVAOLLZbpCSrxvMR8ib1wbfgSYEfm1DyLYSEMFIKfxg==" saltValue="4moPewisGeY7vsdEj53L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62145</v>
      </c>
      <c r="E3" s="156"/>
      <c r="F3" s="157">
        <v>69185</v>
      </c>
      <c r="G3" s="158"/>
      <c r="H3" s="159"/>
    </row>
    <row r="4" spans="1:8" x14ac:dyDescent="0.2">
      <c r="A4" s="160"/>
      <c r="B4" s="161"/>
      <c r="C4" s="162"/>
      <c r="D4" s="163">
        <v>40588</v>
      </c>
      <c r="E4" s="164"/>
      <c r="F4" s="165">
        <v>38519</v>
      </c>
      <c r="G4" s="166"/>
      <c r="H4" s="167"/>
    </row>
    <row r="5" spans="1:8" x14ac:dyDescent="0.2">
      <c r="A5" s="148" t="s">
        <v>562</v>
      </c>
      <c r="B5" s="153"/>
      <c r="C5" s="154"/>
      <c r="D5" s="155">
        <v>41831</v>
      </c>
      <c r="E5" s="156"/>
      <c r="F5" s="157">
        <v>70166</v>
      </c>
      <c r="G5" s="158"/>
      <c r="H5" s="159"/>
    </row>
    <row r="6" spans="1:8" x14ac:dyDescent="0.2">
      <c r="A6" s="160"/>
      <c r="B6" s="161"/>
      <c r="C6" s="162"/>
      <c r="D6" s="163">
        <v>31094</v>
      </c>
      <c r="E6" s="164"/>
      <c r="F6" s="165">
        <v>36115</v>
      </c>
      <c r="G6" s="166"/>
      <c r="H6" s="167"/>
    </row>
    <row r="7" spans="1:8" x14ac:dyDescent="0.2">
      <c r="A7" s="148" t="s">
        <v>563</v>
      </c>
      <c r="B7" s="153"/>
      <c r="C7" s="154"/>
      <c r="D7" s="155">
        <v>62843</v>
      </c>
      <c r="E7" s="156"/>
      <c r="F7" s="157">
        <v>70329</v>
      </c>
      <c r="G7" s="158"/>
      <c r="H7" s="159"/>
    </row>
    <row r="8" spans="1:8" x14ac:dyDescent="0.2">
      <c r="A8" s="160"/>
      <c r="B8" s="161"/>
      <c r="C8" s="162"/>
      <c r="D8" s="163">
        <v>48249</v>
      </c>
      <c r="E8" s="164"/>
      <c r="F8" s="165">
        <v>39403</v>
      </c>
      <c r="G8" s="166"/>
      <c r="H8" s="167"/>
    </row>
    <row r="9" spans="1:8" x14ac:dyDescent="0.2">
      <c r="A9" s="148" t="s">
        <v>564</v>
      </c>
      <c r="B9" s="153"/>
      <c r="C9" s="154"/>
      <c r="D9" s="155">
        <v>65947</v>
      </c>
      <c r="E9" s="156"/>
      <c r="F9" s="157">
        <v>71871</v>
      </c>
      <c r="G9" s="158"/>
      <c r="H9" s="159"/>
    </row>
    <row r="10" spans="1:8" x14ac:dyDescent="0.2">
      <c r="A10" s="160"/>
      <c r="B10" s="161"/>
      <c r="C10" s="162"/>
      <c r="D10" s="163">
        <v>32419</v>
      </c>
      <c r="E10" s="164"/>
      <c r="F10" s="165">
        <v>38232</v>
      </c>
      <c r="G10" s="166"/>
      <c r="H10" s="167"/>
    </row>
    <row r="11" spans="1:8" x14ac:dyDescent="0.2">
      <c r="A11" s="148" t="s">
        <v>565</v>
      </c>
      <c r="B11" s="153"/>
      <c r="C11" s="154"/>
      <c r="D11" s="155">
        <v>69186</v>
      </c>
      <c r="E11" s="156"/>
      <c r="F11" s="157">
        <v>71807</v>
      </c>
      <c r="G11" s="158"/>
      <c r="H11" s="159"/>
    </row>
    <row r="12" spans="1:8" x14ac:dyDescent="0.2">
      <c r="A12" s="160"/>
      <c r="B12" s="161"/>
      <c r="C12" s="168"/>
      <c r="D12" s="163">
        <v>26220</v>
      </c>
      <c r="E12" s="164"/>
      <c r="F12" s="165">
        <v>37333</v>
      </c>
      <c r="G12" s="166"/>
      <c r="H12" s="167"/>
    </row>
    <row r="13" spans="1:8" x14ac:dyDescent="0.2">
      <c r="A13" s="148"/>
      <c r="B13" s="153"/>
      <c r="C13" s="169"/>
      <c r="D13" s="170">
        <v>60390</v>
      </c>
      <c r="E13" s="171"/>
      <c r="F13" s="172">
        <v>70672</v>
      </c>
      <c r="G13" s="173"/>
      <c r="H13" s="159"/>
    </row>
    <row r="14" spans="1:8" x14ac:dyDescent="0.2">
      <c r="A14" s="160"/>
      <c r="B14" s="161"/>
      <c r="C14" s="162"/>
      <c r="D14" s="163">
        <v>35714</v>
      </c>
      <c r="E14" s="164"/>
      <c r="F14" s="165">
        <v>37920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8.39</v>
      </c>
      <c r="C19" s="174">
        <f>ROUND(VALUE(SUBSTITUTE(実質収支比率等に係る経年分析!G$48,"▲","-")),2)</f>
        <v>10.4</v>
      </c>
      <c r="D19" s="174">
        <f>ROUND(VALUE(SUBSTITUTE(実質収支比率等に係る経年分析!H$48,"▲","-")),2)</f>
        <v>11.55</v>
      </c>
      <c r="E19" s="174">
        <f>ROUND(VALUE(SUBSTITUTE(実質収支比率等に係る経年分析!I$48,"▲","-")),2)</f>
        <v>9.77</v>
      </c>
      <c r="F19" s="174">
        <f>ROUND(VALUE(SUBSTITUTE(実質収支比率等に係る経年分析!J$48,"▲","-")),2)</f>
        <v>9.3800000000000008</v>
      </c>
    </row>
    <row r="20" spans="1:11" x14ac:dyDescent="0.2">
      <c r="A20" s="174" t="s">
        <v>57</v>
      </c>
      <c r="B20" s="174">
        <f>ROUND(VALUE(SUBSTITUTE(実質収支比率等に係る経年分析!F$47,"▲","-")),2)</f>
        <v>20.399999999999999</v>
      </c>
      <c r="C20" s="174">
        <f>ROUND(VALUE(SUBSTITUTE(実質収支比率等に係る経年分析!G$47,"▲","-")),2)</f>
        <v>19.71</v>
      </c>
      <c r="D20" s="174">
        <f>ROUND(VALUE(SUBSTITUTE(実質収支比率等に係る経年分析!H$47,"▲","-")),2)</f>
        <v>19.28</v>
      </c>
      <c r="E20" s="174">
        <f>ROUND(VALUE(SUBSTITUTE(実質収支比率等に係る経年分析!I$47,"▲","-")),2)</f>
        <v>18.78</v>
      </c>
      <c r="F20" s="174">
        <f>ROUND(VALUE(SUBSTITUTE(実質収支比率等に係る経年分析!J$47,"▲","-")),2)</f>
        <v>19.170000000000002</v>
      </c>
    </row>
    <row r="21" spans="1:11" x14ac:dyDescent="0.2">
      <c r="A21" s="174" t="s">
        <v>58</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1.61</v>
      </c>
      <c r="D21" s="174">
        <f>IF(ISNUMBER(VALUE(SUBSTITUTE(実質収支比率等に係る経年分析!H$49,"▲","-"))),ROUND(VALUE(SUBSTITUTE(実質収支比率等に係る経年分析!H$49,"▲","-")),2),NA())</f>
        <v>1.4</v>
      </c>
      <c r="E21" s="174">
        <f>IF(ISNUMBER(VALUE(SUBSTITUTE(実質収支比率等に係る経年分析!I$49,"▲","-"))),ROUND(VALUE(SUBSTITUTE(実質収支比率等に係る経年分析!I$49,"▲","-")),2),NA())</f>
        <v>-1.47</v>
      </c>
      <c r="F21" s="174">
        <f>IF(ISNUMBER(VALUE(SUBSTITUTE(実質収支比率等に係る経年分析!J$49,"▲","-"))),ROUND(VALUE(SUBSTITUTE(実質収支比率等に係る経年分析!J$49,"▲","-")),2),NA())</f>
        <v>-0.59</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0.28999999999999998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笛吹市簡易水道事業会計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2">
      <c r="A30" s="175" t="str">
        <f>IF(連結実質赤字比率に係る赤字・黒字の構成分析!C$40="",NA(),連結実質赤字比率に係る赤字・黒字の構成分析!C$40)</f>
        <v>農業集落排水特別会計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笛吹市営春日居地区温泉給湯事業会計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1.97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2.11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2.2200000000000002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2.2599999999999998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2.56</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3.04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2.2599999999999998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2.11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2.99</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3.45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3.3</v>
      </c>
    </row>
    <row r="34" spans="1:16" x14ac:dyDescent="0.2">
      <c r="A34" s="175" t="str">
        <f>IF(連結実質赤字比率に係る赤字・黒字の構成分析!C$36="",NA(),連結実質赤字比率に係る赤字・黒字の構成分析!C$36)</f>
        <v>笛吹市公共下水道事業会計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2.4900000000000002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3.69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4.5199999999999996</v>
      </c>
    </row>
    <row r="35" spans="1:16" x14ac:dyDescent="0.2">
      <c r="A35" s="175" t="str">
        <f>IF(連結実質赤字比率に係る赤字・黒字の構成分析!C$35="",NA(),連結実質赤字比率に係る赤字・黒字の構成分析!C$35)</f>
        <v>笛吹市水道事業会計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5.42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10.33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9.1999999999999993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3828</v>
      </c>
      <c r="E42" s="176"/>
      <c r="F42" s="176"/>
      <c r="G42" s="176">
        <f>'実質公債費比率（分子）の構造'!L$52</f>
        <v>3779</v>
      </c>
      <c r="H42" s="176"/>
      <c r="I42" s="176"/>
      <c r="J42" s="176">
        <f>'実質公債費比率（分子）の構造'!M$52</f>
        <v>3822</v>
      </c>
      <c r="K42" s="176"/>
      <c r="L42" s="176"/>
      <c r="M42" s="176">
        <f>'実質公債費比率（分子）の構造'!N$52</f>
        <v>3770</v>
      </c>
      <c r="N42" s="176"/>
      <c r="O42" s="176"/>
      <c r="P42" s="176">
        <f>'実質公債費比率（分子）の構造'!O$52</f>
        <v>3735</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10</v>
      </c>
      <c r="C44" s="176"/>
      <c r="D44" s="176"/>
      <c r="E44" s="176">
        <f>'実質公債費比率（分子）の構造'!L$50</f>
        <v>9</v>
      </c>
      <c r="F44" s="176"/>
      <c r="G44" s="176"/>
      <c r="H44" s="176">
        <f>'実質公債費比率（分子）の構造'!M$50</f>
        <v>8</v>
      </c>
      <c r="I44" s="176"/>
      <c r="J44" s="176"/>
      <c r="K44" s="176">
        <f>'実質公債費比率（分子）の構造'!N$50</f>
        <v>2</v>
      </c>
      <c r="L44" s="176"/>
      <c r="M44" s="176"/>
      <c r="N44" s="176">
        <f>'実質公債費比率（分子）の構造'!O$50</f>
        <v>1</v>
      </c>
      <c r="O44" s="176"/>
      <c r="P44" s="176"/>
    </row>
    <row r="45" spans="1:16" x14ac:dyDescent="0.2">
      <c r="A45" s="176" t="s">
        <v>68</v>
      </c>
      <c r="B45" s="176">
        <f>'実質公債費比率（分子）の構造'!K$49</f>
        <v>12</v>
      </c>
      <c r="C45" s="176"/>
      <c r="D45" s="176"/>
      <c r="E45" s="176">
        <f>'実質公債費比率（分子）の構造'!L$49</f>
        <v>23</v>
      </c>
      <c r="F45" s="176"/>
      <c r="G45" s="176"/>
      <c r="H45" s="176">
        <f>'実質公債費比率（分子）の構造'!M$49</f>
        <v>23</v>
      </c>
      <c r="I45" s="176"/>
      <c r="J45" s="176"/>
      <c r="K45" s="176">
        <f>'実質公債費比率（分子）の構造'!N$49</f>
        <v>25</v>
      </c>
      <c r="L45" s="176"/>
      <c r="M45" s="176"/>
      <c r="N45" s="176">
        <f>'実質公債費比率（分子）の構造'!O$49</f>
        <v>16</v>
      </c>
      <c r="O45" s="176"/>
      <c r="P45" s="176"/>
    </row>
    <row r="46" spans="1:16" x14ac:dyDescent="0.2">
      <c r="A46" s="176" t="s">
        <v>69</v>
      </c>
      <c r="B46" s="176">
        <f>'実質公債費比率（分子）の構造'!K$48</f>
        <v>1101</v>
      </c>
      <c r="C46" s="176"/>
      <c r="D46" s="176"/>
      <c r="E46" s="176">
        <f>'実質公債費比率（分子）の構造'!L$48</f>
        <v>1082</v>
      </c>
      <c r="F46" s="176"/>
      <c r="G46" s="176"/>
      <c r="H46" s="176">
        <f>'実質公債費比率（分子）の構造'!M$48</f>
        <v>1022</v>
      </c>
      <c r="I46" s="176"/>
      <c r="J46" s="176"/>
      <c r="K46" s="176">
        <f>'実質公債費比率（分子）の構造'!N$48</f>
        <v>919</v>
      </c>
      <c r="L46" s="176"/>
      <c r="M46" s="176"/>
      <c r="N46" s="176">
        <f>'実質公債費比率（分子）の構造'!O$48</f>
        <v>854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4300</v>
      </c>
      <c r="C49" s="176"/>
      <c r="D49" s="176"/>
      <c r="E49" s="176">
        <f>'実質公債費比率（分子）の構造'!L$45</f>
        <v>4129</v>
      </c>
      <c r="F49" s="176"/>
      <c r="G49" s="176"/>
      <c r="H49" s="176">
        <f>'実質公債費比率（分子）の構造'!M$45</f>
        <v>3952</v>
      </c>
      <c r="I49" s="176"/>
      <c r="J49" s="176"/>
      <c r="K49" s="176">
        <f>'実質公債費比率（分子）の構造'!N$45</f>
        <v>4033</v>
      </c>
      <c r="L49" s="176"/>
      <c r="M49" s="176"/>
      <c r="N49" s="176">
        <f>'実質公債費比率（分子）の構造'!O$45</f>
        <v>4056</v>
      </c>
      <c r="O49" s="176"/>
      <c r="P49" s="176"/>
    </row>
    <row r="50" spans="1:16" x14ac:dyDescent="0.2">
      <c r="A50" s="176" t="s">
        <v>73</v>
      </c>
      <c r="B50" s="176" t="e">
        <f>NA()</f>
        <v>#N/A</v>
      </c>
      <c r="C50" s="176">
        <f>IF(ISNUMBER('実質公債費比率（分子）の構造'!K$53),'実質公債費比率（分子）の構造'!K$53,NA())</f>
        <v>1595</v>
      </c>
      <c r="D50" s="176" t="e">
        <f>NA()</f>
        <v>#N/A</v>
      </c>
      <c r="E50" s="176" t="e">
        <f>NA()</f>
        <v>#N/A</v>
      </c>
      <c r="F50" s="176">
        <f>IF(ISNUMBER('実質公債費比率（分子）の構造'!L$53),'実質公債費比率（分子）の構造'!L$53,NA())</f>
        <v>1464</v>
      </c>
      <c r="G50" s="176" t="e">
        <f>NA()</f>
        <v>#N/A</v>
      </c>
      <c r="H50" s="176" t="e">
        <f>NA()</f>
        <v>#N/A</v>
      </c>
      <c r="I50" s="176">
        <f>IF(ISNUMBER('実質公債費比率（分子）の構造'!M$53),'実質公債費比率（分子）の構造'!M$53,NA())</f>
        <v>1183</v>
      </c>
      <c r="J50" s="176" t="e">
        <f>NA()</f>
        <v>#N/A</v>
      </c>
      <c r="K50" s="176" t="e">
        <f>NA()</f>
        <v>#N/A</v>
      </c>
      <c r="L50" s="176">
        <f>IF(ISNUMBER('実質公債費比率（分子）の構造'!N$53),'実質公債費比率（分子）の構造'!N$53,NA())</f>
        <v>1209</v>
      </c>
      <c r="M50" s="176" t="e">
        <f>NA()</f>
        <v>#N/A</v>
      </c>
      <c r="N50" s="176" t="e">
        <f>NA()</f>
        <v>#N/A</v>
      </c>
      <c r="O50" s="176">
        <f>IF(ISNUMBER('実質公債費比率（分子）の構造'!O$53),'実質公債費比率（分子）の構造'!O$53,NA())</f>
        <v>1192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41363</v>
      </c>
      <c r="E56" s="175"/>
      <c r="F56" s="175"/>
      <c r="G56" s="175">
        <f>'将来負担比率（分子）の構造'!J$52</f>
        <v>38917</v>
      </c>
      <c r="H56" s="175"/>
      <c r="I56" s="175"/>
      <c r="J56" s="175">
        <f>'将来負担比率（分子）の構造'!K$52</f>
        <v>38116</v>
      </c>
      <c r="K56" s="175"/>
      <c r="L56" s="175"/>
      <c r="M56" s="175">
        <f>'将来負担比率（分子）の構造'!L$52</f>
        <v>36721</v>
      </c>
      <c r="N56" s="175"/>
      <c r="O56" s="175"/>
      <c r="P56" s="175">
        <f>'将来負担比率（分子）の構造'!M$52</f>
        <v>34558</v>
      </c>
    </row>
    <row r="57" spans="1:16" x14ac:dyDescent="0.2">
      <c r="A57" s="175" t="s">
        <v>44</v>
      </c>
      <c r="B57" s="175"/>
      <c r="C57" s="175"/>
      <c r="D57" s="175">
        <f>'将来負担比率（分子）の構造'!I$51</f>
        <v>476</v>
      </c>
      <c r="E57" s="175"/>
      <c r="F57" s="175"/>
      <c r="G57" s="175">
        <f>'将来負担比率（分子）の構造'!J$51</f>
        <v>453</v>
      </c>
      <c r="H57" s="175"/>
      <c r="I57" s="175"/>
      <c r="J57" s="175">
        <f>'将来負担比率（分子）の構造'!K$51</f>
        <v>424</v>
      </c>
      <c r="K57" s="175"/>
      <c r="L57" s="175"/>
      <c r="M57" s="175">
        <f>'将来負担比率（分子）の構造'!L$51</f>
        <v>408</v>
      </c>
      <c r="N57" s="175"/>
      <c r="O57" s="175"/>
      <c r="P57" s="175">
        <f>'将来負担比率（分子）の構造'!M$51</f>
        <v>387</v>
      </c>
    </row>
    <row r="58" spans="1:16" x14ac:dyDescent="0.2">
      <c r="A58" s="175" t="s">
        <v>43</v>
      </c>
      <c r="B58" s="175"/>
      <c r="C58" s="175"/>
      <c r="D58" s="175">
        <f>'将来負担比率（分子）の構造'!I$50</f>
        <v>13419</v>
      </c>
      <c r="E58" s="175"/>
      <c r="F58" s="175"/>
      <c r="G58" s="175">
        <f>'将来負担比率（分子）の構造'!J$50</f>
        <v>14143</v>
      </c>
      <c r="H58" s="175"/>
      <c r="I58" s="175"/>
      <c r="J58" s="175">
        <f>'将来負担比率（分子）の構造'!K$50</f>
        <v>15608</v>
      </c>
      <c r="K58" s="175"/>
      <c r="L58" s="175"/>
      <c r="M58" s="175">
        <f>'将来負担比率（分子）の構造'!L$50</f>
        <v>17600</v>
      </c>
      <c r="N58" s="175"/>
      <c r="O58" s="175"/>
      <c r="P58" s="175">
        <f>'将来負担比率（分子）の構造'!M$50</f>
        <v>17379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v>
      </c>
      <c r="C61" s="175"/>
      <c r="D61" s="175"/>
      <c r="E61" s="175">
        <f>'将来負担比率（分子）の構造'!J$46</f>
        <v>13</v>
      </c>
      <c r="F61" s="175"/>
      <c r="G61" s="175"/>
      <c r="H61" s="175">
        <f>'将来負担比率（分子）の構造'!K$46</f>
        <v>9</v>
      </c>
      <c r="I61" s="175"/>
      <c r="J61" s="175"/>
      <c r="K61" s="175">
        <f>'将来負担比率（分子）の構造'!L$46</f>
        <v>6</v>
      </c>
      <c r="L61" s="175"/>
      <c r="M61" s="175"/>
      <c r="N61" s="175">
        <f>'将来負担比率（分子）の構造'!M$46</f>
        <v>3</v>
      </c>
      <c r="O61" s="175"/>
      <c r="P61" s="175"/>
    </row>
    <row r="62" spans="1:16" x14ac:dyDescent="0.2">
      <c r="A62" s="175" t="s">
        <v>37</v>
      </c>
      <c r="B62" s="175">
        <f>'将来負担比率（分子）の構造'!I$45</f>
        <v>4835</v>
      </c>
      <c r="C62" s="175"/>
      <c r="D62" s="175"/>
      <c r="E62" s="175">
        <f>'将来負担比率（分子）の構造'!J$45</f>
        <v>4837</v>
      </c>
      <c r="F62" s="175"/>
      <c r="G62" s="175"/>
      <c r="H62" s="175">
        <f>'将来負担比率（分子）の構造'!K$45</f>
        <v>4867</v>
      </c>
      <c r="I62" s="175"/>
      <c r="J62" s="175"/>
      <c r="K62" s="175">
        <f>'将来負担比率（分子）の構造'!L$45</f>
        <v>4812</v>
      </c>
      <c r="L62" s="175"/>
      <c r="M62" s="175"/>
      <c r="N62" s="175">
        <f>'将来負担比率（分子）の構造'!M$45</f>
        <v>4797</v>
      </c>
      <c r="O62" s="175"/>
      <c r="P62" s="175"/>
    </row>
    <row r="63" spans="1:16" x14ac:dyDescent="0.2">
      <c r="A63" s="175" t="s">
        <v>36</v>
      </c>
      <c r="B63" s="175">
        <f>'将来負担比率（分子）の構造'!I$44</f>
        <v>214</v>
      </c>
      <c r="C63" s="175"/>
      <c r="D63" s="175"/>
      <c r="E63" s="175">
        <f>'将来負担比率（分子）の構造'!J$44</f>
        <v>193</v>
      </c>
      <c r="F63" s="175"/>
      <c r="G63" s="175"/>
      <c r="H63" s="175">
        <f>'将来負担比率（分子）の構造'!K$44</f>
        <v>172</v>
      </c>
      <c r="I63" s="175"/>
      <c r="J63" s="175"/>
      <c r="K63" s="175">
        <f>'将来負担比率（分子）の構造'!L$44</f>
        <v>198</v>
      </c>
      <c r="L63" s="175"/>
      <c r="M63" s="175"/>
      <c r="N63" s="175">
        <f>'将来負担比率（分子）の構造'!M$44</f>
        <v>181</v>
      </c>
      <c r="O63" s="175"/>
      <c r="P63" s="175"/>
    </row>
    <row r="64" spans="1:16" x14ac:dyDescent="0.2">
      <c r="A64" s="175" t="s">
        <v>35</v>
      </c>
      <c r="B64" s="175">
        <f>'将来負担比率（分子）の構造'!I$43</f>
        <v>13960</v>
      </c>
      <c r="C64" s="175"/>
      <c r="D64" s="175"/>
      <c r="E64" s="175">
        <f>'将来負担比率（分子）の構造'!J$43</f>
        <v>13795</v>
      </c>
      <c r="F64" s="175"/>
      <c r="G64" s="175"/>
      <c r="H64" s="175">
        <f>'将来負担比率（分子）の構造'!K$43</f>
        <v>11823</v>
      </c>
      <c r="I64" s="175"/>
      <c r="J64" s="175"/>
      <c r="K64" s="175">
        <f>'将来負担比率（分子）の構造'!L$43</f>
        <v>9992</v>
      </c>
      <c r="L64" s="175"/>
      <c r="M64" s="175"/>
      <c r="N64" s="175">
        <f>'将来負担比率（分子）の構造'!M$43</f>
        <v>8119</v>
      </c>
      <c r="O64" s="175"/>
      <c r="P64" s="175"/>
    </row>
    <row r="65" spans="1:16" x14ac:dyDescent="0.2">
      <c r="A65" s="175" t="s">
        <v>34</v>
      </c>
      <c r="B65" s="175">
        <f>'将来負担比率（分子）の構造'!I$42</f>
        <v>852</v>
      </c>
      <c r="C65" s="175"/>
      <c r="D65" s="175"/>
      <c r="E65" s="175">
        <f>'将来負担比率（分子）の構造'!J$42</f>
        <v>791</v>
      </c>
      <c r="F65" s="175"/>
      <c r="G65" s="175"/>
      <c r="H65" s="175">
        <f>'将来負担比率（分子）の構造'!K$42</f>
        <v>730</v>
      </c>
      <c r="I65" s="175"/>
      <c r="J65" s="175"/>
      <c r="K65" s="175">
        <f>'将来負担比率（分子）の構造'!L$42</f>
        <v>670</v>
      </c>
      <c r="L65" s="175"/>
      <c r="M65" s="175"/>
      <c r="N65" s="175">
        <f>'将来負担比率（分子）の構造'!M$42</f>
        <v>613</v>
      </c>
      <c r="O65" s="175"/>
      <c r="P65" s="175"/>
    </row>
    <row r="66" spans="1:16" x14ac:dyDescent="0.2">
      <c r="A66" s="175" t="s">
        <v>33</v>
      </c>
      <c r="B66" s="175">
        <f>'将来負担比率（分子）の構造'!I$41</f>
        <v>42773</v>
      </c>
      <c r="C66" s="175"/>
      <c r="D66" s="175"/>
      <c r="E66" s="175">
        <f>'将来負担比率（分子）の構造'!J$41</f>
        <v>41168</v>
      </c>
      <c r="F66" s="175"/>
      <c r="G66" s="175"/>
      <c r="H66" s="175">
        <f>'将来負担比率（分子）の構造'!K$41</f>
        <v>40423</v>
      </c>
      <c r="I66" s="175"/>
      <c r="J66" s="175"/>
      <c r="K66" s="175">
        <f>'将来負担比率（分子）の構造'!L$41</f>
        <v>39948</v>
      </c>
      <c r="L66" s="175"/>
      <c r="M66" s="175"/>
      <c r="N66" s="175">
        <f>'将来負担比率（分子）の構造'!M$41</f>
        <v>38397</v>
      </c>
      <c r="O66" s="175"/>
      <c r="P66" s="175"/>
    </row>
    <row r="67" spans="1:16" x14ac:dyDescent="0.2">
      <c r="A67" s="175" t="s">
        <v>77</v>
      </c>
      <c r="B67" s="175" t="e">
        <f>NA()</f>
        <v>#N/A</v>
      </c>
      <c r="C67" s="175">
        <f>IF(ISNUMBER('将来負担比率（分子）の構造'!I$53), IF('将来負担比率（分子）の構造'!I$53 &lt; 0, 0, '将来負担比率（分子）の構造'!I$53), NA())</f>
        <v>7380</v>
      </c>
      <c r="D67" s="175" t="e">
        <f>NA()</f>
        <v>#N/A</v>
      </c>
      <c r="E67" s="175" t="e">
        <f>NA()</f>
        <v>#N/A</v>
      </c>
      <c r="F67" s="175">
        <f>IF(ISNUMBER('将来負担比率（分子）の構造'!J$53), IF('将来負担比率（分子）の構造'!J$53 &lt; 0, 0, '将来負担比率（分子）の構造'!J$53), NA())</f>
        <v>7283</v>
      </c>
      <c r="G67" s="175" t="e">
        <f>NA()</f>
        <v>#N/A</v>
      </c>
      <c r="H67" s="175" t="e">
        <f>NA()</f>
        <v>#N/A</v>
      </c>
      <c r="I67" s="175">
        <f>IF(ISNUMBER('将来負担比率（分子）の構造'!K$53), IF('将来負担比率（分子）の構造'!K$53 &lt; 0, 0, '将来負担比率（分子）の構造'!K$53), NA())</f>
        <v>3876</v>
      </c>
      <c r="J67" s="175" t="e">
        <f>NA()</f>
        <v>#N/A</v>
      </c>
      <c r="K67" s="175" t="e">
        <f>NA()</f>
        <v>#N/A</v>
      </c>
      <c r="L67" s="175">
        <f>IF(ISNUMBER('将来負担比率（分子）の構造'!L$53), IF('将来負担比率（分子）の構造'!L$53 &lt; 0, 0, '将来負担比率（分子）の構造'!L$53), NA())</f>
        <v>897</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3729</v>
      </c>
      <c r="C72" s="179">
        <f>基金残高に係る経年分析!G55</f>
        <v>3730</v>
      </c>
      <c r="D72" s="179">
        <f>基金残高に係る経年分析!H55</f>
        <v>3730</v>
      </c>
    </row>
    <row r="73" spans="1:16" x14ac:dyDescent="0.2">
      <c r="A73" s="178" t="s">
        <v>80</v>
      </c>
      <c r="B73" s="179">
        <f>基金残高に係る経年分析!F56</f>
        <v>1793</v>
      </c>
      <c r="C73" s="179">
        <f>基金残高に係る経年分析!G56</f>
        <v>1796</v>
      </c>
      <c r="D73" s="179">
        <f>基金残高に係る経年分析!H56</f>
        <v>1796</v>
      </c>
    </row>
    <row r="74" spans="1:16" x14ac:dyDescent="0.2">
      <c r="A74" s="178" t="s">
        <v>81</v>
      </c>
      <c r="B74" s="179">
        <f>基金残高に係る経年分析!F57</f>
        <v>12690</v>
      </c>
      <c r="C74" s="179">
        <f>基金残高に係る経年分析!G57</f>
        <v>14349</v>
      </c>
      <c r="D74" s="179">
        <f>基金残高に係る経年分析!H57</f>
        <v>14144</v>
      </c>
    </row>
  </sheetData>
  <sheetProtection algorithmName="SHA-512" hashValue="ItEe1TRr0rvdsz9DdQuy6L8wImC2oCyPkuWIo4fZ2il/n9BtzPwFr6F5mdOopzEKhvo5rdV4Llng36bl32TooA==" saltValue="HHyac3GGOPhU4Z+tJE7u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8996167</v>
      </c>
      <c r="S5" s="613"/>
      <c r="T5" s="613"/>
      <c r="U5" s="613"/>
      <c r="V5" s="613"/>
      <c r="W5" s="613"/>
      <c r="X5" s="613"/>
      <c r="Y5" s="614"/>
      <c r="Z5" s="615">
        <v>21.2</v>
      </c>
      <c r="AA5" s="615"/>
      <c r="AB5" s="615"/>
      <c r="AC5" s="615"/>
      <c r="AD5" s="616">
        <v>8996093</v>
      </c>
      <c r="AE5" s="616"/>
      <c r="AF5" s="616"/>
      <c r="AG5" s="616"/>
      <c r="AH5" s="616"/>
      <c r="AI5" s="616"/>
      <c r="AJ5" s="616"/>
      <c r="AK5" s="616"/>
      <c r="AL5" s="617">
        <v>45.8</v>
      </c>
      <c r="AM5" s="618"/>
      <c r="AN5" s="618"/>
      <c r="AO5" s="619"/>
      <c r="AP5" s="609" t="s">
        <v>232</v>
      </c>
      <c r="AQ5" s="610"/>
      <c r="AR5" s="610"/>
      <c r="AS5" s="610"/>
      <c r="AT5" s="610"/>
      <c r="AU5" s="610"/>
      <c r="AV5" s="610"/>
      <c r="AW5" s="610"/>
      <c r="AX5" s="610"/>
      <c r="AY5" s="610"/>
      <c r="AZ5" s="610"/>
      <c r="BA5" s="610"/>
      <c r="BB5" s="610"/>
      <c r="BC5" s="610"/>
      <c r="BD5" s="610"/>
      <c r="BE5" s="610"/>
      <c r="BF5" s="611"/>
      <c r="BG5" s="623">
        <v>8914034</v>
      </c>
      <c r="BH5" s="624"/>
      <c r="BI5" s="624"/>
      <c r="BJ5" s="624"/>
      <c r="BK5" s="624"/>
      <c r="BL5" s="624"/>
      <c r="BM5" s="624"/>
      <c r="BN5" s="625"/>
      <c r="BO5" s="626">
        <v>99.1</v>
      </c>
      <c r="BP5" s="626"/>
      <c r="BQ5" s="626"/>
      <c r="BR5" s="626"/>
      <c r="BS5" s="627" t="s">
        <v>233</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225</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268890</v>
      </c>
      <c r="S6" s="624"/>
      <c r="T6" s="624"/>
      <c r="U6" s="624"/>
      <c r="V6" s="624"/>
      <c r="W6" s="624"/>
      <c r="X6" s="624"/>
      <c r="Y6" s="625"/>
      <c r="Z6" s="626">
        <v>0.6</v>
      </c>
      <c r="AA6" s="626"/>
      <c r="AB6" s="626"/>
      <c r="AC6" s="626"/>
      <c r="AD6" s="627">
        <v>268890</v>
      </c>
      <c r="AE6" s="627"/>
      <c r="AF6" s="627"/>
      <c r="AG6" s="627"/>
      <c r="AH6" s="627"/>
      <c r="AI6" s="627"/>
      <c r="AJ6" s="627"/>
      <c r="AK6" s="627"/>
      <c r="AL6" s="628">
        <v>1.4</v>
      </c>
      <c r="AM6" s="629"/>
      <c r="AN6" s="629"/>
      <c r="AO6" s="630"/>
      <c r="AP6" s="620" t="s">
        <v>238</v>
      </c>
      <c r="AQ6" s="621"/>
      <c r="AR6" s="621"/>
      <c r="AS6" s="621"/>
      <c r="AT6" s="621"/>
      <c r="AU6" s="621"/>
      <c r="AV6" s="621"/>
      <c r="AW6" s="621"/>
      <c r="AX6" s="621"/>
      <c r="AY6" s="621"/>
      <c r="AZ6" s="621"/>
      <c r="BA6" s="621"/>
      <c r="BB6" s="621"/>
      <c r="BC6" s="621"/>
      <c r="BD6" s="621"/>
      <c r="BE6" s="621"/>
      <c r="BF6" s="622"/>
      <c r="BG6" s="623">
        <v>8914034</v>
      </c>
      <c r="BH6" s="624"/>
      <c r="BI6" s="624"/>
      <c r="BJ6" s="624"/>
      <c r="BK6" s="624"/>
      <c r="BL6" s="624"/>
      <c r="BM6" s="624"/>
      <c r="BN6" s="625"/>
      <c r="BO6" s="626">
        <v>99.1</v>
      </c>
      <c r="BP6" s="626"/>
      <c r="BQ6" s="626"/>
      <c r="BR6" s="626"/>
      <c r="BS6" s="627" t="s">
        <v>182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239714</v>
      </c>
      <c r="CS6" s="624"/>
      <c r="CT6" s="624"/>
      <c r="CU6" s="624"/>
      <c r="CV6" s="624"/>
      <c r="CW6" s="624"/>
      <c r="CX6" s="624"/>
      <c r="CY6" s="625"/>
      <c r="CZ6" s="617">
        <v>0.6</v>
      </c>
      <c r="DA6" s="618"/>
      <c r="DB6" s="618"/>
      <c r="DC6" s="634"/>
      <c r="DD6" s="632" t="s">
        <v>132</v>
      </c>
      <c r="DE6" s="624"/>
      <c r="DF6" s="624"/>
      <c r="DG6" s="624"/>
      <c r="DH6" s="624"/>
      <c r="DI6" s="624"/>
      <c r="DJ6" s="624"/>
      <c r="DK6" s="624"/>
      <c r="DL6" s="624"/>
      <c r="DM6" s="624"/>
      <c r="DN6" s="624"/>
      <c r="DO6" s="624"/>
      <c r="DP6" s="625"/>
      <c r="DQ6" s="632">
        <v>213700</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3234</v>
      </c>
      <c r="S7" s="624"/>
      <c r="T7" s="624"/>
      <c r="U7" s="624"/>
      <c r="V7" s="624"/>
      <c r="W7" s="624"/>
      <c r="X7" s="624"/>
      <c r="Y7" s="625"/>
      <c r="Z7" s="626">
        <v>0</v>
      </c>
      <c r="AA7" s="626"/>
      <c r="AB7" s="626"/>
      <c r="AC7" s="626"/>
      <c r="AD7" s="627">
        <v>3234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3898058</v>
      </c>
      <c r="BH7" s="624"/>
      <c r="BI7" s="624"/>
      <c r="BJ7" s="624"/>
      <c r="BK7" s="624"/>
      <c r="BL7" s="624"/>
      <c r="BM7" s="624"/>
      <c r="BN7" s="625"/>
      <c r="BO7" s="626">
        <v>43.3</v>
      </c>
      <c r="BP7" s="626"/>
      <c r="BQ7" s="626"/>
      <c r="BR7" s="626"/>
      <c r="BS7" s="627" t="s">
        <v>233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8677825</v>
      </c>
      <c r="CS7" s="624"/>
      <c r="CT7" s="624"/>
      <c r="CU7" s="624"/>
      <c r="CV7" s="624"/>
      <c r="CW7" s="624"/>
      <c r="CX7" s="624"/>
      <c r="CY7" s="625"/>
      <c r="CZ7" s="626">
        <v>22</v>
      </c>
      <c r="DA7" s="626"/>
      <c r="DB7" s="626"/>
      <c r="DC7" s="626"/>
      <c r="DD7" s="632">
        <v>183587</v>
      </c>
      <c r="DE7" s="624"/>
      <c r="DF7" s="624"/>
      <c r="DG7" s="624"/>
      <c r="DH7" s="624"/>
      <c r="DI7" s="624"/>
      <c r="DJ7" s="624"/>
      <c r="DK7" s="624"/>
      <c r="DL7" s="624"/>
      <c r="DM7" s="624"/>
      <c r="DN7" s="624"/>
      <c r="DO7" s="624"/>
      <c r="DP7" s="625"/>
      <c r="DQ7" s="632">
        <v>3106244</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39795</v>
      </c>
      <c r="S8" s="624"/>
      <c r="T8" s="624"/>
      <c r="U8" s="624"/>
      <c r="V8" s="624"/>
      <c r="W8" s="624"/>
      <c r="X8" s="624"/>
      <c r="Y8" s="625"/>
      <c r="Z8" s="626">
        <v>0.1</v>
      </c>
      <c r="AA8" s="626"/>
      <c r="AB8" s="626"/>
      <c r="AC8" s="626"/>
      <c r="AD8" s="627">
        <v>39795</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136025</v>
      </c>
      <c r="BH8" s="624"/>
      <c r="BI8" s="624"/>
      <c r="BJ8" s="624"/>
      <c r="BK8" s="624"/>
      <c r="BL8" s="624"/>
      <c r="BM8" s="624"/>
      <c r="BN8" s="625"/>
      <c r="BO8" s="626">
        <v>1.5</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12372794</v>
      </c>
      <c r="CS8" s="624"/>
      <c r="CT8" s="624"/>
      <c r="CU8" s="624"/>
      <c r="CV8" s="624"/>
      <c r="CW8" s="624"/>
      <c r="CX8" s="624"/>
      <c r="CY8" s="625"/>
      <c r="CZ8" s="626">
        <v>31.4</v>
      </c>
      <c r="DA8" s="626"/>
      <c r="DB8" s="626"/>
      <c r="DC8" s="626"/>
      <c r="DD8" s="632">
        <v>136130</v>
      </c>
      <c r="DE8" s="624"/>
      <c r="DF8" s="624"/>
      <c r="DG8" s="624"/>
      <c r="DH8" s="624"/>
      <c r="DI8" s="624"/>
      <c r="DJ8" s="624"/>
      <c r="DK8" s="624"/>
      <c r="DL8" s="624"/>
      <c r="DM8" s="624"/>
      <c r="DN8" s="624"/>
      <c r="DO8" s="624"/>
      <c r="DP8" s="625"/>
      <c r="DQ8" s="632">
        <v>5975725</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34707</v>
      </c>
      <c r="S9" s="624"/>
      <c r="T9" s="624"/>
      <c r="U9" s="624"/>
      <c r="V9" s="624"/>
      <c r="W9" s="624"/>
      <c r="X9" s="624"/>
      <c r="Y9" s="625"/>
      <c r="Z9" s="626">
        <v>0.1</v>
      </c>
      <c r="AA9" s="626"/>
      <c r="AB9" s="626"/>
      <c r="AC9" s="626"/>
      <c r="AD9" s="627">
        <v>34707</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3325844</v>
      </c>
      <c r="BH9" s="624"/>
      <c r="BI9" s="624"/>
      <c r="BJ9" s="624"/>
      <c r="BK9" s="624"/>
      <c r="BL9" s="624"/>
      <c r="BM9" s="624"/>
      <c r="BN9" s="625"/>
      <c r="BO9" s="626">
        <v>37</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2455184</v>
      </c>
      <c r="CS9" s="624"/>
      <c r="CT9" s="624"/>
      <c r="CU9" s="624"/>
      <c r="CV9" s="624"/>
      <c r="CW9" s="624"/>
      <c r="CX9" s="624"/>
      <c r="CY9" s="625"/>
      <c r="CZ9" s="626">
        <v>6.2</v>
      </c>
      <c r="DA9" s="626"/>
      <c r="DB9" s="626"/>
      <c r="DC9" s="626"/>
      <c r="DD9" s="632">
        <v>42162</v>
      </c>
      <c r="DE9" s="624"/>
      <c r="DF9" s="624"/>
      <c r="DG9" s="624"/>
      <c r="DH9" s="624"/>
      <c r="DI9" s="624"/>
      <c r="DJ9" s="624"/>
      <c r="DK9" s="624"/>
      <c r="DL9" s="624"/>
      <c r="DM9" s="624"/>
      <c r="DN9" s="624"/>
      <c r="DO9" s="624"/>
      <c r="DP9" s="625"/>
      <c r="DQ9" s="632">
        <v>1855278</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182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182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193656</v>
      </c>
      <c r="BH10" s="624"/>
      <c r="BI10" s="624"/>
      <c r="BJ10" s="624"/>
      <c r="BK10" s="624"/>
      <c r="BL10" s="624"/>
      <c r="BM10" s="624"/>
      <c r="BN10" s="625"/>
      <c r="BO10" s="626">
        <v>2.2000000000000002</v>
      </c>
      <c r="BP10" s="626"/>
      <c r="BQ10" s="626"/>
      <c r="BR10" s="626"/>
      <c r="BS10" s="627" t="s">
        <v>182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11892</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11892</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1694436</v>
      </c>
      <c r="S11" s="624"/>
      <c r="T11" s="624"/>
      <c r="U11" s="624"/>
      <c r="V11" s="624"/>
      <c r="W11" s="624"/>
      <c r="X11" s="624"/>
      <c r="Y11" s="625"/>
      <c r="Z11" s="628">
        <v>4</v>
      </c>
      <c r="AA11" s="629"/>
      <c r="AB11" s="629"/>
      <c r="AC11" s="635"/>
      <c r="AD11" s="632">
        <v>1694436</v>
      </c>
      <c r="AE11" s="624"/>
      <c r="AF11" s="624"/>
      <c r="AG11" s="624"/>
      <c r="AH11" s="624"/>
      <c r="AI11" s="624"/>
      <c r="AJ11" s="624"/>
      <c r="AK11" s="625"/>
      <c r="AL11" s="628">
        <v>8.6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242533</v>
      </c>
      <c r="BH11" s="624"/>
      <c r="BI11" s="624"/>
      <c r="BJ11" s="624"/>
      <c r="BK11" s="624"/>
      <c r="BL11" s="624"/>
      <c r="BM11" s="624"/>
      <c r="BN11" s="625"/>
      <c r="BO11" s="626">
        <v>2.7</v>
      </c>
      <c r="BP11" s="626"/>
      <c r="BQ11" s="626"/>
      <c r="BR11" s="626"/>
      <c r="BS11" s="627" t="s">
        <v>132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1168536</v>
      </c>
      <c r="CS11" s="624"/>
      <c r="CT11" s="624"/>
      <c r="CU11" s="624"/>
      <c r="CV11" s="624"/>
      <c r="CW11" s="624"/>
      <c r="CX11" s="624"/>
      <c r="CY11" s="625"/>
      <c r="CZ11" s="626">
        <v>3</v>
      </c>
      <c r="DA11" s="626"/>
      <c r="DB11" s="626"/>
      <c r="DC11" s="626"/>
      <c r="DD11" s="632">
        <v>553959</v>
      </c>
      <c r="DE11" s="624"/>
      <c r="DF11" s="624"/>
      <c r="DG11" s="624"/>
      <c r="DH11" s="624"/>
      <c r="DI11" s="624"/>
      <c r="DJ11" s="624"/>
      <c r="DK11" s="624"/>
      <c r="DL11" s="624"/>
      <c r="DM11" s="624"/>
      <c r="DN11" s="624"/>
      <c r="DO11" s="624"/>
      <c r="DP11" s="625"/>
      <c r="DQ11" s="632">
        <v>635841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v>39302</v>
      </c>
      <c r="S12" s="624"/>
      <c r="T12" s="624"/>
      <c r="U12" s="624"/>
      <c r="V12" s="624"/>
      <c r="W12" s="624"/>
      <c r="X12" s="624"/>
      <c r="Y12" s="625"/>
      <c r="Z12" s="626">
        <v>0.1</v>
      </c>
      <c r="AA12" s="626"/>
      <c r="AB12" s="626"/>
      <c r="AC12" s="626"/>
      <c r="AD12" s="627">
        <v>39302</v>
      </c>
      <c r="AE12" s="627"/>
      <c r="AF12" s="627"/>
      <c r="AG12" s="627"/>
      <c r="AH12" s="627"/>
      <c r="AI12" s="627"/>
      <c r="AJ12" s="627"/>
      <c r="AK12" s="627"/>
      <c r="AL12" s="628">
        <v>0.2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4073307</v>
      </c>
      <c r="BH12" s="624"/>
      <c r="BI12" s="624"/>
      <c r="BJ12" s="624"/>
      <c r="BK12" s="624"/>
      <c r="BL12" s="624"/>
      <c r="BM12" s="624"/>
      <c r="BN12" s="625"/>
      <c r="BO12" s="626">
        <v>45.3</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1372347</v>
      </c>
      <c r="CS12" s="624"/>
      <c r="CT12" s="624"/>
      <c r="CU12" s="624"/>
      <c r="CV12" s="624"/>
      <c r="CW12" s="624"/>
      <c r="CX12" s="624"/>
      <c r="CY12" s="625"/>
      <c r="CZ12" s="626">
        <v>3.5</v>
      </c>
      <c r="DA12" s="626"/>
      <c r="DB12" s="626"/>
      <c r="DC12" s="626"/>
      <c r="DD12" s="632">
        <v>134165</v>
      </c>
      <c r="DE12" s="624"/>
      <c r="DF12" s="624"/>
      <c r="DG12" s="624"/>
      <c r="DH12" s="624"/>
      <c r="DI12" s="624"/>
      <c r="DJ12" s="624"/>
      <c r="DK12" s="624"/>
      <c r="DL12" s="624"/>
      <c r="DM12" s="624"/>
      <c r="DN12" s="624"/>
      <c r="DO12" s="624"/>
      <c r="DP12" s="625"/>
      <c r="DQ12" s="632">
        <v>1087296</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182</v>
      </c>
      <c r="AA13" s="626"/>
      <c r="AB13" s="626"/>
      <c r="AC13" s="626"/>
      <c r="AD13" s="627" t="s">
        <v>132</v>
      </c>
      <c r="AE13" s="627"/>
      <c r="AF13" s="627"/>
      <c r="AG13" s="627"/>
      <c r="AH13" s="627"/>
      <c r="AI13" s="627"/>
      <c r="AJ13" s="627"/>
      <c r="AK13" s="627"/>
      <c r="AL13" s="628" t="s">
        <v>233</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4056029</v>
      </c>
      <c r="BH13" s="624"/>
      <c r="BI13" s="624"/>
      <c r="BJ13" s="624"/>
      <c r="BK13" s="624"/>
      <c r="BL13" s="624"/>
      <c r="BM13" s="624"/>
      <c r="BN13" s="625"/>
      <c r="BO13" s="626">
        <v>45.1</v>
      </c>
      <c r="BP13" s="626"/>
      <c r="BQ13" s="626"/>
      <c r="BR13" s="626"/>
      <c r="BS13" s="627" t="s">
        <v>233</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3448785</v>
      </c>
      <c r="CS13" s="624"/>
      <c r="CT13" s="624"/>
      <c r="CU13" s="624"/>
      <c r="CV13" s="624"/>
      <c r="CW13" s="624"/>
      <c r="CX13" s="624"/>
      <c r="CY13" s="625"/>
      <c r="CZ13" s="626">
        <v>8.8000000000000007</v>
      </c>
      <c r="DA13" s="626"/>
      <c r="DB13" s="626"/>
      <c r="DC13" s="626"/>
      <c r="DD13" s="632">
        <v>1603112</v>
      </c>
      <c r="DE13" s="624"/>
      <c r="DF13" s="624"/>
      <c r="DG13" s="624"/>
      <c r="DH13" s="624"/>
      <c r="DI13" s="624"/>
      <c r="DJ13" s="624"/>
      <c r="DK13" s="624"/>
      <c r="DL13" s="624"/>
      <c r="DM13" s="624"/>
      <c r="DN13" s="624"/>
      <c r="DO13" s="624"/>
      <c r="DP13" s="625"/>
      <c r="DQ13" s="632">
        <v>2133300</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610</v>
      </c>
      <c r="S14" s="624"/>
      <c r="T14" s="624"/>
      <c r="U14" s="624"/>
      <c r="V14" s="624"/>
      <c r="W14" s="624"/>
      <c r="X14" s="624"/>
      <c r="Y14" s="625"/>
      <c r="Z14" s="626">
        <v>0</v>
      </c>
      <c r="AA14" s="626"/>
      <c r="AB14" s="626"/>
      <c r="AC14" s="626"/>
      <c r="AD14" s="627">
        <v>610</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319925</v>
      </c>
      <c r="BH14" s="624"/>
      <c r="BI14" s="624"/>
      <c r="BJ14" s="624"/>
      <c r="BK14" s="624"/>
      <c r="BL14" s="624"/>
      <c r="BM14" s="624"/>
      <c r="BN14" s="625"/>
      <c r="BO14" s="626">
        <v>3.6</v>
      </c>
      <c r="BP14" s="626"/>
      <c r="BQ14" s="626"/>
      <c r="BR14" s="626"/>
      <c r="BS14" s="627" t="s">
        <v>132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1230552</v>
      </c>
      <c r="CS14" s="624"/>
      <c r="CT14" s="624"/>
      <c r="CU14" s="624"/>
      <c r="CV14" s="624"/>
      <c r="CW14" s="624"/>
      <c r="CX14" s="624"/>
      <c r="CY14" s="625"/>
      <c r="CZ14" s="626">
        <v>3.1</v>
      </c>
      <c r="DA14" s="626"/>
      <c r="DB14" s="626"/>
      <c r="DC14" s="626"/>
      <c r="DD14" s="632">
        <v>85489</v>
      </c>
      <c r="DE14" s="624"/>
      <c r="DF14" s="624"/>
      <c r="DG14" s="624"/>
      <c r="DH14" s="624"/>
      <c r="DI14" s="624"/>
      <c r="DJ14" s="624"/>
      <c r="DK14" s="624"/>
      <c r="DL14" s="624"/>
      <c r="DM14" s="624"/>
      <c r="DN14" s="624"/>
      <c r="DO14" s="624"/>
      <c r="DP14" s="625"/>
      <c r="DQ14" s="632">
        <v>1124653</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182</v>
      </c>
      <c r="AE15" s="627"/>
      <c r="AF15" s="627"/>
      <c r="AG15" s="627"/>
      <c r="AH15" s="627"/>
      <c r="AI15" s="627"/>
      <c r="AJ15" s="627"/>
      <c r="AK15" s="627"/>
      <c r="AL15" s="628" t="s">
        <v>233</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622744</v>
      </c>
      <c r="BH15" s="624"/>
      <c r="BI15" s="624"/>
      <c r="BJ15" s="624"/>
      <c r="BK15" s="624"/>
      <c r="BL15" s="624"/>
      <c r="BM15" s="624"/>
      <c r="BN15" s="625"/>
      <c r="BO15" s="626">
        <v>6.9</v>
      </c>
      <c r="BP15" s="626"/>
      <c r="BQ15" s="626"/>
      <c r="BR15" s="626"/>
      <c r="BS15" s="627" t="s">
        <v>132</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4361753</v>
      </c>
      <c r="CS15" s="624"/>
      <c r="CT15" s="624"/>
      <c r="CU15" s="624"/>
      <c r="CV15" s="624"/>
      <c r="CW15" s="624"/>
      <c r="CX15" s="624"/>
      <c r="CY15" s="625"/>
      <c r="CZ15" s="626">
        <v>11.1</v>
      </c>
      <c r="DA15" s="626"/>
      <c r="DB15" s="626"/>
      <c r="DC15" s="626"/>
      <c r="DD15" s="632">
        <v>1941240</v>
      </c>
      <c r="DE15" s="624"/>
      <c r="DF15" s="624"/>
      <c r="DG15" s="624"/>
      <c r="DH15" s="624"/>
      <c r="DI15" s="624"/>
      <c r="DJ15" s="624"/>
      <c r="DK15" s="624"/>
      <c r="DL15" s="624"/>
      <c r="DM15" s="624"/>
      <c r="DN15" s="624"/>
      <c r="DO15" s="624"/>
      <c r="DP15" s="625"/>
      <c r="DQ15" s="632">
        <v>2345411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33179</v>
      </c>
      <c r="S16" s="624"/>
      <c r="T16" s="624"/>
      <c r="U16" s="624"/>
      <c r="V16" s="624"/>
      <c r="W16" s="624"/>
      <c r="X16" s="624"/>
      <c r="Y16" s="625"/>
      <c r="Z16" s="626">
        <v>0.1</v>
      </c>
      <c r="AA16" s="626"/>
      <c r="AB16" s="626"/>
      <c r="AC16" s="626"/>
      <c r="AD16" s="627">
        <v>33179</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233</v>
      </c>
      <c r="BH16" s="624"/>
      <c r="BI16" s="624"/>
      <c r="BJ16" s="624"/>
      <c r="BK16" s="624"/>
      <c r="BL16" s="624"/>
      <c r="BM16" s="624"/>
      <c r="BN16" s="625"/>
      <c r="BO16" s="626" t="s">
        <v>132</v>
      </c>
      <c r="BP16" s="626"/>
      <c r="BQ16" s="626"/>
      <c r="BR16" s="626"/>
      <c r="BS16" s="627" t="s">
        <v>233</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132</v>
      </c>
      <c r="CS16" s="624"/>
      <c r="CT16" s="624"/>
      <c r="CU16" s="624"/>
      <c r="CV16" s="624"/>
      <c r="CW16" s="624"/>
      <c r="CX16" s="624"/>
      <c r="CY16" s="625"/>
      <c r="CZ16" s="626" t="s">
        <v>132</v>
      </c>
      <c r="DA16" s="626"/>
      <c r="DB16" s="626"/>
      <c r="DC16" s="626"/>
      <c r="DD16" s="632" t="s">
        <v>132</v>
      </c>
      <c r="DE16" s="624"/>
      <c r="DF16" s="624"/>
      <c r="DG16" s="624"/>
      <c r="DH16" s="624"/>
      <c r="DI16" s="624"/>
      <c r="DJ16" s="624"/>
      <c r="DK16" s="624"/>
      <c r="DL16" s="624"/>
      <c r="DM16" s="624"/>
      <c r="DN16" s="624"/>
      <c r="DO16" s="624"/>
      <c r="DP16" s="625"/>
      <c r="DQ16" s="632" t="s">
        <v>182</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136690</v>
      </c>
      <c r="S17" s="624"/>
      <c r="T17" s="624"/>
      <c r="U17" s="624"/>
      <c r="V17" s="624"/>
      <c r="W17" s="624"/>
      <c r="X17" s="624"/>
      <c r="Y17" s="625"/>
      <c r="Z17" s="626">
        <v>0.3</v>
      </c>
      <c r="AA17" s="626"/>
      <c r="AB17" s="626"/>
      <c r="AC17" s="626"/>
      <c r="AD17" s="627">
        <v>136690</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4055500</v>
      </c>
      <c r="CS17" s="624"/>
      <c r="CT17" s="624"/>
      <c r="CU17" s="624"/>
      <c r="CV17" s="624"/>
      <c r="CW17" s="624"/>
      <c r="CX17" s="624"/>
      <c r="CY17" s="625"/>
      <c r="CZ17" s="626">
        <v>10.3</v>
      </c>
      <c r="DA17" s="626"/>
      <c r="DB17" s="626"/>
      <c r="DC17" s="626"/>
      <c r="DD17" s="632" t="s">
        <v>132</v>
      </c>
      <c r="DE17" s="624"/>
      <c r="DF17" s="624"/>
      <c r="DG17" s="624"/>
      <c r="DH17" s="624"/>
      <c r="DI17" s="624"/>
      <c r="DJ17" s="624"/>
      <c r="DK17" s="624"/>
      <c r="DL17" s="624"/>
      <c r="DM17" s="624"/>
      <c r="DN17" s="624"/>
      <c r="DO17" s="624"/>
      <c r="DP17" s="625"/>
      <c r="DQ17" s="632">
        <v>4010896</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66566</v>
      </c>
      <c r="S18" s="624"/>
      <c r="T18" s="624"/>
      <c r="U18" s="624"/>
      <c r="V18" s="624"/>
      <c r="W18" s="624"/>
      <c r="X18" s="624"/>
      <c r="Y18" s="625"/>
      <c r="Z18" s="626">
        <v>0.2</v>
      </c>
      <c r="AA18" s="626"/>
      <c r="AB18" s="626"/>
      <c r="AC18" s="626"/>
      <c r="AD18" s="627">
        <v>66566</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233</v>
      </c>
      <c r="BP18" s="626"/>
      <c r="BQ18" s="626"/>
      <c r="BR18" s="626"/>
      <c r="BS18" s="627" t="s">
        <v>132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233</v>
      </c>
      <c r="CS18" s="624"/>
      <c r="CT18" s="624"/>
      <c r="CU18" s="624"/>
      <c r="CV18" s="624"/>
      <c r="CW18" s="624"/>
      <c r="CX18" s="624"/>
      <c r="CY18" s="625"/>
      <c r="CZ18" s="626" t="s">
        <v>132</v>
      </c>
      <c r="DA18" s="626"/>
      <c r="DB18" s="626"/>
      <c r="DC18" s="626"/>
      <c r="DD18" s="632" t="s">
        <v>182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64951</v>
      </c>
      <c r="S19" s="624"/>
      <c r="T19" s="624"/>
      <c r="U19" s="624"/>
      <c r="V19" s="624"/>
      <c r="W19" s="624"/>
      <c r="X19" s="624"/>
      <c r="Y19" s="625"/>
      <c r="Z19" s="626">
        <v>0.2</v>
      </c>
      <c r="AA19" s="626"/>
      <c r="AB19" s="626"/>
      <c r="AC19" s="626"/>
      <c r="AD19" s="627">
        <v>64951</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82133</v>
      </c>
      <c r="BH19" s="624"/>
      <c r="BI19" s="624"/>
      <c r="BJ19" s="624"/>
      <c r="BK19" s="624"/>
      <c r="BL19" s="624"/>
      <c r="BM19" s="624"/>
      <c r="BN19" s="625"/>
      <c r="BO19" s="626">
        <v>0.9</v>
      </c>
      <c r="BP19" s="626"/>
      <c r="BQ19" s="626"/>
      <c r="BR19" s="626"/>
      <c r="BS19" s="627" t="s">
        <v>233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233</v>
      </c>
      <c r="CS19" s="624"/>
      <c r="CT19" s="624"/>
      <c r="CU19" s="624"/>
      <c r="CV19" s="624"/>
      <c r="CW19" s="624"/>
      <c r="CX19" s="624"/>
      <c r="CY19" s="625"/>
      <c r="CZ19" s="626" t="s">
        <v>233</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1615</v>
      </c>
      <c r="S20" s="624"/>
      <c r="T20" s="624"/>
      <c r="U20" s="624"/>
      <c r="V20" s="624"/>
      <c r="W20" s="624"/>
      <c r="X20" s="624"/>
      <c r="Y20" s="625"/>
      <c r="Z20" s="626">
        <v>0</v>
      </c>
      <c r="AA20" s="626"/>
      <c r="AB20" s="626"/>
      <c r="AC20" s="626"/>
      <c r="AD20" s="627">
        <v>1615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82133</v>
      </c>
      <c r="BH20" s="624"/>
      <c r="BI20" s="624"/>
      <c r="BJ20" s="624"/>
      <c r="BK20" s="624"/>
      <c r="BL20" s="624"/>
      <c r="BM20" s="624"/>
      <c r="BN20" s="625"/>
      <c r="BO20" s="626">
        <v>0.9</v>
      </c>
      <c r="BP20" s="626"/>
      <c r="BQ20" s="626"/>
      <c r="BR20" s="626"/>
      <c r="BS20" s="627" t="s">
        <v>132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39394882</v>
      </c>
      <c r="CS20" s="624"/>
      <c r="CT20" s="624"/>
      <c r="CU20" s="624"/>
      <c r="CV20" s="624"/>
      <c r="CW20" s="624"/>
      <c r="CX20" s="624"/>
      <c r="CY20" s="625"/>
      <c r="CZ20" s="626">
        <v>100</v>
      </c>
      <c r="DA20" s="626"/>
      <c r="DB20" s="626"/>
      <c r="DC20" s="626"/>
      <c r="DD20" s="632">
        <v>4679844</v>
      </c>
      <c r="DE20" s="624"/>
      <c r="DF20" s="624"/>
      <c r="DG20" s="624"/>
      <c r="DH20" s="624"/>
      <c r="DI20" s="624"/>
      <c r="DJ20" s="624"/>
      <c r="DK20" s="624"/>
      <c r="DL20" s="624"/>
      <c r="DM20" s="624"/>
      <c r="DN20" s="624"/>
      <c r="DO20" s="624"/>
      <c r="DP20" s="625"/>
      <c r="DQ20" s="632">
        <v>22500236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9091655</v>
      </c>
      <c r="S21" s="624"/>
      <c r="T21" s="624"/>
      <c r="U21" s="624"/>
      <c r="V21" s="624"/>
      <c r="W21" s="624"/>
      <c r="X21" s="624"/>
      <c r="Y21" s="625"/>
      <c r="Z21" s="626">
        <v>21.4</v>
      </c>
      <c r="AA21" s="626"/>
      <c r="AB21" s="626"/>
      <c r="AC21" s="626"/>
      <c r="AD21" s="627">
        <v>8291642</v>
      </c>
      <c r="AE21" s="627"/>
      <c r="AF21" s="627"/>
      <c r="AG21" s="627"/>
      <c r="AH21" s="627"/>
      <c r="AI21" s="627"/>
      <c r="AJ21" s="627"/>
      <c r="AK21" s="627"/>
      <c r="AL21" s="628">
        <v>42.2</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82060</v>
      </c>
      <c r="BH21" s="624"/>
      <c r="BI21" s="624"/>
      <c r="BJ21" s="624"/>
      <c r="BK21" s="624"/>
      <c r="BL21" s="624"/>
      <c r="BM21" s="624"/>
      <c r="BN21" s="625"/>
      <c r="BO21" s="626">
        <v>0.9</v>
      </c>
      <c r="BP21" s="626"/>
      <c r="BQ21" s="626"/>
      <c r="BR21" s="626"/>
      <c r="BS21" s="627" t="s">
        <v>182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8291642</v>
      </c>
      <c r="S22" s="624"/>
      <c r="T22" s="624"/>
      <c r="U22" s="624"/>
      <c r="V22" s="624"/>
      <c r="W22" s="624"/>
      <c r="X22" s="624"/>
      <c r="Y22" s="625"/>
      <c r="Z22" s="626">
        <v>19.5</v>
      </c>
      <c r="AA22" s="626"/>
      <c r="AB22" s="626"/>
      <c r="AC22" s="626"/>
      <c r="AD22" s="627">
        <v>8291642</v>
      </c>
      <c r="AE22" s="627"/>
      <c r="AF22" s="627"/>
      <c r="AG22" s="627"/>
      <c r="AH22" s="627"/>
      <c r="AI22" s="627"/>
      <c r="AJ22" s="627"/>
      <c r="AK22" s="627"/>
      <c r="AL22" s="628">
        <v>42.2</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800013</v>
      </c>
      <c r="S23" s="624"/>
      <c r="T23" s="624"/>
      <c r="U23" s="624"/>
      <c r="V23" s="624"/>
      <c r="W23" s="624"/>
      <c r="X23" s="624"/>
      <c r="Y23" s="625"/>
      <c r="Z23" s="626">
        <v>1.9</v>
      </c>
      <c r="AA23" s="626"/>
      <c r="AB23" s="626"/>
      <c r="AC23" s="626"/>
      <c r="AD23" s="627" t="s">
        <v>182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73</v>
      </c>
      <c r="BH23" s="624"/>
      <c r="BI23" s="624"/>
      <c r="BJ23" s="624"/>
      <c r="BK23" s="624"/>
      <c r="BL23" s="624"/>
      <c r="BM23" s="624"/>
      <c r="BN23" s="625"/>
      <c r="BO23" s="626">
        <v>0</v>
      </c>
      <c r="BP23" s="626"/>
      <c r="BQ23" s="626"/>
      <c r="BR23" s="626"/>
      <c r="BS23" s="627" t="s">
        <v>132</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233</v>
      </c>
      <c r="AA24" s="626"/>
      <c r="AB24" s="626"/>
      <c r="AC24" s="626"/>
      <c r="AD24" s="627" t="s">
        <v>132</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182</v>
      </c>
      <c r="BH24" s="624"/>
      <c r="BI24" s="624"/>
      <c r="BJ24" s="624"/>
      <c r="BK24" s="624"/>
      <c r="BL24" s="624"/>
      <c r="BM24" s="624"/>
      <c r="BN24" s="625"/>
      <c r="BO24" s="626" t="s">
        <v>182</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16707613</v>
      </c>
      <c r="CS24" s="613"/>
      <c r="CT24" s="613"/>
      <c r="CU24" s="613"/>
      <c r="CV24" s="613"/>
      <c r="CW24" s="613"/>
      <c r="CX24" s="613"/>
      <c r="CY24" s="614"/>
      <c r="CZ24" s="617">
        <v>42.4</v>
      </c>
      <c r="DA24" s="618"/>
      <c r="DB24" s="618"/>
      <c r="DC24" s="634"/>
      <c r="DD24" s="653">
        <v>10895900</v>
      </c>
      <c r="DE24" s="613"/>
      <c r="DF24" s="613"/>
      <c r="DG24" s="613"/>
      <c r="DH24" s="613"/>
      <c r="DI24" s="613"/>
      <c r="DJ24" s="613"/>
      <c r="DK24" s="614"/>
      <c r="DL24" s="653">
        <v>10747601</v>
      </c>
      <c r="DM24" s="613"/>
      <c r="DN24" s="613"/>
      <c r="DO24" s="613"/>
      <c r="DP24" s="613"/>
      <c r="DQ24" s="613"/>
      <c r="DR24" s="613"/>
      <c r="DS24" s="613"/>
      <c r="DT24" s="613"/>
      <c r="DU24" s="613"/>
      <c r="DV24" s="614"/>
      <c r="DW24" s="617">
        <v>53.9</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20405231</v>
      </c>
      <c r="S25" s="624"/>
      <c r="T25" s="624"/>
      <c r="U25" s="624"/>
      <c r="V25" s="624"/>
      <c r="W25" s="624"/>
      <c r="X25" s="624"/>
      <c r="Y25" s="625"/>
      <c r="Z25" s="626">
        <v>48.1</v>
      </c>
      <c r="AA25" s="626"/>
      <c r="AB25" s="626"/>
      <c r="AC25" s="626"/>
      <c r="AD25" s="627">
        <v>19605144</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182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5270436</v>
      </c>
      <c r="CS25" s="656"/>
      <c r="CT25" s="656"/>
      <c r="CU25" s="656"/>
      <c r="CV25" s="656"/>
      <c r="CW25" s="656"/>
      <c r="CX25" s="656"/>
      <c r="CY25" s="657"/>
      <c r="CZ25" s="628">
        <v>13.4</v>
      </c>
      <c r="DA25" s="654"/>
      <c r="DB25" s="654"/>
      <c r="DC25" s="658"/>
      <c r="DD25" s="632">
        <v>4760179</v>
      </c>
      <c r="DE25" s="656"/>
      <c r="DF25" s="656"/>
      <c r="DG25" s="656"/>
      <c r="DH25" s="656"/>
      <c r="DI25" s="656"/>
      <c r="DJ25" s="656"/>
      <c r="DK25" s="657"/>
      <c r="DL25" s="632">
        <v>4716789</v>
      </c>
      <c r="DM25" s="656"/>
      <c r="DN25" s="656"/>
      <c r="DO25" s="656"/>
      <c r="DP25" s="656"/>
      <c r="DQ25" s="656"/>
      <c r="DR25" s="656"/>
      <c r="DS25" s="656"/>
      <c r="DT25" s="656"/>
      <c r="DU25" s="656"/>
      <c r="DV25" s="657"/>
      <c r="DW25" s="628">
        <v>23.6</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v>7460</v>
      </c>
      <c r="S26" s="624"/>
      <c r="T26" s="624"/>
      <c r="U26" s="624"/>
      <c r="V26" s="624"/>
      <c r="W26" s="624"/>
      <c r="X26" s="624"/>
      <c r="Y26" s="625"/>
      <c r="Z26" s="626">
        <v>0</v>
      </c>
      <c r="AA26" s="626"/>
      <c r="AB26" s="626"/>
      <c r="AC26" s="626"/>
      <c r="AD26" s="627">
        <v>7460</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182</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3285825</v>
      </c>
      <c r="CS26" s="624"/>
      <c r="CT26" s="624"/>
      <c r="CU26" s="624"/>
      <c r="CV26" s="624"/>
      <c r="CW26" s="624"/>
      <c r="CX26" s="624"/>
      <c r="CY26" s="625"/>
      <c r="CZ26" s="628">
        <v>8.3000000000000007</v>
      </c>
      <c r="DA26" s="654"/>
      <c r="DB26" s="654"/>
      <c r="DC26" s="658"/>
      <c r="DD26" s="632">
        <v>2920292</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293082</v>
      </c>
      <c r="S27" s="624"/>
      <c r="T27" s="624"/>
      <c r="U27" s="624"/>
      <c r="V27" s="624"/>
      <c r="W27" s="624"/>
      <c r="X27" s="624"/>
      <c r="Y27" s="625"/>
      <c r="Z27" s="626">
        <v>0.7</v>
      </c>
      <c r="AA27" s="626"/>
      <c r="AB27" s="626"/>
      <c r="AC27" s="626"/>
      <c r="AD27" s="627">
        <v>81</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8996167</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7381677</v>
      </c>
      <c r="CS27" s="656"/>
      <c r="CT27" s="656"/>
      <c r="CU27" s="656"/>
      <c r="CV27" s="656"/>
      <c r="CW27" s="656"/>
      <c r="CX27" s="656"/>
      <c r="CY27" s="657"/>
      <c r="CZ27" s="628">
        <v>18.7</v>
      </c>
      <c r="DA27" s="654"/>
      <c r="DB27" s="654"/>
      <c r="DC27" s="658"/>
      <c r="DD27" s="632">
        <v>2124825</v>
      </c>
      <c r="DE27" s="656"/>
      <c r="DF27" s="656"/>
      <c r="DG27" s="656"/>
      <c r="DH27" s="656"/>
      <c r="DI27" s="656"/>
      <c r="DJ27" s="656"/>
      <c r="DK27" s="657"/>
      <c r="DL27" s="632">
        <v>2019916</v>
      </c>
      <c r="DM27" s="656"/>
      <c r="DN27" s="656"/>
      <c r="DO27" s="656"/>
      <c r="DP27" s="656"/>
      <c r="DQ27" s="656"/>
      <c r="DR27" s="656"/>
      <c r="DS27" s="656"/>
      <c r="DT27" s="656"/>
      <c r="DU27" s="656"/>
      <c r="DV27" s="657"/>
      <c r="DW27" s="628">
        <v>10.1</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176619</v>
      </c>
      <c r="S28" s="624"/>
      <c r="T28" s="624"/>
      <c r="U28" s="624"/>
      <c r="V28" s="624"/>
      <c r="W28" s="624"/>
      <c r="X28" s="624"/>
      <c r="Y28" s="625"/>
      <c r="Z28" s="626">
        <v>0.4</v>
      </c>
      <c r="AA28" s="626"/>
      <c r="AB28" s="626"/>
      <c r="AC28" s="626"/>
      <c r="AD28" s="627">
        <v>16420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4055500</v>
      </c>
      <c r="CS28" s="624"/>
      <c r="CT28" s="624"/>
      <c r="CU28" s="624"/>
      <c r="CV28" s="624"/>
      <c r="CW28" s="624"/>
      <c r="CX28" s="624"/>
      <c r="CY28" s="625"/>
      <c r="CZ28" s="628">
        <v>10.3</v>
      </c>
      <c r="DA28" s="654"/>
      <c r="DB28" s="654"/>
      <c r="DC28" s="658"/>
      <c r="DD28" s="632">
        <v>4010896</v>
      </c>
      <c r="DE28" s="624"/>
      <c r="DF28" s="624"/>
      <c r="DG28" s="624"/>
      <c r="DH28" s="624"/>
      <c r="DI28" s="624"/>
      <c r="DJ28" s="624"/>
      <c r="DK28" s="625"/>
      <c r="DL28" s="632">
        <v>4010896</v>
      </c>
      <c r="DM28" s="624"/>
      <c r="DN28" s="624"/>
      <c r="DO28" s="624"/>
      <c r="DP28" s="624"/>
      <c r="DQ28" s="624"/>
      <c r="DR28" s="624"/>
      <c r="DS28" s="624"/>
      <c r="DT28" s="624"/>
      <c r="DU28" s="624"/>
      <c r="DV28" s="625"/>
      <c r="DW28" s="628">
        <v>20.100000000000001</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82914</v>
      </c>
      <c r="S29" s="624"/>
      <c r="T29" s="624"/>
      <c r="U29" s="624"/>
      <c r="V29" s="624"/>
      <c r="W29" s="624"/>
      <c r="X29" s="624"/>
      <c r="Y29" s="625"/>
      <c r="Z29" s="626">
        <v>0.2</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4055500</v>
      </c>
      <c r="CS29" s="656"/>
      <c r="CT29" s="656"/>
      <c r="CU29" s="656"/>
      <c r="CV29" s="656"/>
      <c r="CW29" s="656"/>
      <c r="CX29" s="656"/>
      <c r="CY29" s="657"/>
      <c r="CZ29" s="628">
        <v>10.3</v>
      </c>
      <c r="DA29" s="654"/>
      <c r="DB29" s="654"/>
      <c r="DC29" s="658"/>
      <c r="DD29" s="632">
        <v>4010896</v>
      </c>
      <c r="DE29" s="656"/>
      <c r="DF29" s="656"/>
      <c r="DG29" s="656"/>
      <c r="DH29" s="656"/>
      <c r="DI29" s="656"/>
      <c r="DJ29" s="656"/>
      <c r="DK29" s="657"/>
      <c r="DL29" s="632">
        <v>4010896</v>
      </c>
      <c r="DM29" s="656"/>
      <c r="DN29" s="656"/>
      <c r="DO29" s="656"/>
      <c r="DP29" s="656"/>
      <c r="DQ29" s="656"/>
      <c r="DR29" s="656"/>
      <c r="DS29" s="656"/>
      <c r="DT29" s="656"/>
      <c r="DU29" s="656"/>
      <c r="DV29" s="657"/>
      <c r="DW29" s="628">
        <v>20.100000000000001</v>
      </c>
      <c r="DX29" s="654"/>
      <c r="DY29" s="654"/>
      <c r="DZ29" s="654"/>
      <c r="EA29" s="654"/>
      <c r="EB29" s="654"/>
      <c r="EC29" s="655"/>
    </row>
    <row r="30" spans="2:133" ht="11.25" customHeight="1" x14ac:dyDescent="0.2">
      <c r="B30" s="620" t="s">
        <v>311</v>
      </c>
      <c r="C30" s="621"/>
      <c r="D30" s="621"/>
      <c r="E30" s="621"/>
      <c r="F30" s="621"/>
      <c r="G30" s="621"/>
      <c r="H30" s="621"/>
      <c r="I30" s="621"/>
      <c r="J30" s="621"/>
      <c r="K30" s="621"/>
      <c r="L30" s="621"/>
      <c r="M30" s="621"/>
      <c r="N30" s="621"/>
      <c r="O30" s="621"/>
      <c r="P30" s="621"/>
      <c r="Q30" s="622"/>
      <c r="R30" s="623">
        <v>6166094</v>
      </c>
      <c r="S30" s="624"/>
      <c r="T30" s="624"/>
      <c r="U30" s="624"/>
      <c r="V30" s="624"/>
      <c r="W30" s="624"/>
      <c r="X30" s="624"/>
      <c r="Y30" s="625"/>
      <c r="Z30" s="626">
        <v>14.5</v>
      </c>
      <c r="AA30" s="626"/>
      <c r="AB30" s="626"/>
      <c r="AC30" s="626"/>
      <c r="AD30" s="627" t="s">
        <v>132</v>
      </c>
      <c r="AE30" s="627"/>
      <c r="AF30" s="627"/>
      <c r="AG30" s="627"/>
      <c r="AH30" s="627"/>
      <c r="AI30" s="627"/>
      <c r="AJ30" s="627"/>
      <c r="AK30" s="627"/>
      <c r="AL30" s="628" t="s">
        <v>132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3907291</v>
      </c>
      <c r="CS30" s="624"/>
      <c r="CT30" s="624"/>
      <c r="CU30" s="624"/>
      <c r="CV30" s="624"/>
      <c r="CW30" s="624"/>
      <c r="CX30" s="624"/>
      <c r="CY30" s="625"/>
      <c r="CZ30" s="628">
        <v>9.9</v>
      </c>
      <c r="DA30" s="654"/>
      <c r="DB30" s="654"/>
      <c r="DC30" s="658"/>
      <c r="DD30" s="632">
        <v>3862687</v>
      </c>
      <c r="DE30" s="624"/>
      <c r="DF30" s="624"/>
      <c r="DG30" s="624"/>
      <c r="DH30" s="624"/>
      <c r="DI30" s="624"/>
      <c r="DJ30" s="624"/>
      <c r="DK30" s="625"/>
      <c r="DL30" s="632">
        <v>3862687</v>
      </c>
      <c r="DM30" s="624"/>
      <c r="DN30" s="624"/>
      <c r="DO30" s="624"/>
      <c r="DP30" s="624"/>
      <c r="DQ30" s="624"/>
      <c r="DR30" s="624"/>
      <c r="DS30" s="624"/>
      <c r="DT30" s="624"/>
      <c r="DU30" s="624"/>
      <c r="DV30" s="625"/>
      <c r="DW30" s="628">
        <v>19.399999999999999</v>
      </c>
      <c r="DX30" s="654"/>
      <c r="DY30" s="654"/>
      <c r="DZ30" s="654"/>
      <c r="EA30" s="654"/>
      <c r="EB30" s="654"/>
      <c r="EC30" s="655"/>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233</v>
      </c>
      <c r="S31" s="624"/>
      <c r="T31" s="624"/>
      <c r="U31" s="624"/>
      <c r="V31" s="624"/>
      <c r="W31" s="624"/>
      <c r="X31" s="624"/>
      <c r="Y31" s="625"/>
      <c r="Z31" s="626" t="s">
        <v>132</v>
      </c>
      <c r="AA31" s="626"/>
      <c r="AB31" s="626"/>
      <c r="AC31" s="626"/>
      <c r="AD31" s="627" t="s">
        <v>233</v>
      </c>
      <c r="AE31" s="627"/>
      <c r="AF31" s="627"/>
      <c r="AG31" s="627"/>
      <c r="AH31" s="627"/>
      <c r="AI31" s="627"/>
      <c r="AJ31" s="627"/>
      <c r="AK31" s="627"/>
      <c r="AL31" s="628" t="s">
        <v>182</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99.1</v>
      </c>
      <c r="BH31" s="667"/>
      <c r="BI31" s="667"/>
      <c r="BJ31" s="667"/>
      <c r="BK31" s="667"/>
      <c r="BL31" s="667"/>
      <c r="BM31" s="618">
        <v>95</v>
      </c>
      <c r="BN31" s="667"/>
      <c r="BO31" s="667"/>
      <c r="BP31" s="667"/>
      <c r="BQ31" s="668"/>
      <c r="BR31" s="679">
        <v>99.1</v>
      </c>
      <c r="BS31" s="667"/>
      <c r="BT31" s="667"/>
      <c r="BU31" s="667"/>
      <c r="BV31" s="667"/>
      <c r="BW31" s="667"/>
      <c r="BX31" s="618">
        <v>93.4</v>
      </c>
      <c r="BY31" s="667"/>
      <c r="BZ31" s="667"/>
      <c r="CA31" s="667"/>
      <c r="CB31" s="668"/>
      <c r="CD31" s="661"/>
      <c r="CE31" s="662"/>
      <c r="CF31" s="620" t="s">
        <v>318</v>
      </c>
      <c r="CG31" s="621"/>
      <c r="CH31" s="621"/>
      <c r="CI31" s="621"/>
      <c r="CJ31" s="621"/>
      <c r="CK31" s="621"/>
      <c r="CL31" s="621"/>
      <c r="CM31" s="621"/>
      <c r="CN31" s="621"/>
      <c r="CO31" s="621"/>
      <c r="CP31" s="621"/>
      <c r="CQ31" s="622"/>
      <c r="CR31" s="623">
        <v>148209</v>
      </c>
      <c r="CS31" s="656"/>
      <c r="CT31" s="656"/>
      <c r="CU31" s="656"/>
      <c r="CV31" s="656"/>
      <c r="CW31" s="656"/>
      <c r="CX31" s="656"/>
      <c r="CY31" s="657"/>
      <c r="CZ31" s="628">
        <v>0.4</v>
      </c>
      <c r="DA31" s="654"/>
      <c r="DB31" s="654"/>
      <c r="DC31" s="658"/>
      <c r="DD31" s="632">
        <v>148209</v>
      </c>
      <c r="DE31" s="656"/>
      <c r="DF31" s="656"/>
      <c r="DG31" s="656"/>
      <c r="DH31" s="656"/>
      <c r="DI31" s="656"/>
      <c r="DJ31" s="656"/>
      <c r="DK31" s="657"/>
      <c r="DL31" s="632">
        <v>148209</v>
      </c>
      <c r="DM31" s="656"/>
      <c r="DN31" s="656"/>
      <c r="DO31" s="656"/>
      <c r="DP31" s="656"/>
      <c r="DQ31" s="656"/>
      <c r="DR31" s="656"/>
      <c r="DS31" s="656"/>
      <c r="DT31" s="656"/>
      <c r="DU31" s="656"/>
      <c r="DV31" s="657"/>
      <c r="DW31" s="628">
        <v>0.7</v>
      </c>
      <c r="DX31" s="654"/>
      <c r="DY31" s="654"/>
      <c r="DZ31" s="654"/>
      <c r="EA31" s="654"/>
      <c r="EB31" s="654"/>
      <c r="EC31" s="655"/>
    </row>
    <row r="32" spans="2:133" ht="11.25" customHeight="1" x14ac:dyDescent="0.2">
      <c r="B32" s="620" t="s">
        <v>319</v>
      </c>
      <c r="C32" s="621"/>
      <c r="D32" s="621"/>
      <c r="E32" s="621"/>
      <c r="F32" s="621"/>
      <c r="G32" s="621"/>
      <c r="H32" s="621"/>
      <c r="I32" s="621"/>
      <c r="J32" s="621"/>
      <c r="K32" s="621"/>
      <c r="L32" s="621"/>
      <c r="M32" s="621"/>
      <c r="N32" s="621"/>
      <c r="O32" s="621"/>
      <c r="P32" s="621"/>
      <c r="Q32" s="622"/>
      <c r="R32" s="623">
        <v>2557805</v>
      </c>
      <c r="S32" s="624"/>
      <c r="T32" s="624"/>
      <c r="U32" s="624"/>
      <c r="V32" s="624"/>
      <c r="W32" s="624"/>
      <c r="X32" s="624"/>
      <c r="Y32" s="625"/>
      <c r="Z32" s="626">
        <v>6</v>
      </c>
      <c r="AA32" s="626"/>
      <c r="AB32" s="626"/>
      <c r="AC32" s="626"/>
      <c r="AD32" s="627" t="s">
        <v>132</v>
      </c>
      <c r="AE32" s="627"/>
      <c r="AF32" s="627"/>
      <c r="AG32" s="627"/>
      <c r="AH32" s="627"/>
      <c r="AI32" s="627"/>
      <c r="AJ32" s="627"/>
      <c r="AK32" s="627"/>
      <c r="AL32" s="628" t="s">
        <v>233</v>
      </c>
      <c r="AM32" s="629"/>
      <c r="AN32" s="629"/>
      <c r="AO32" s="630"/>
      <c r="AP32" s="671"/>
      <c r="AQ32" s="672"/>
      <c r="AR32" s="672"/>
      <c r="AS32" s="672"/>
      <c r="AT32" s="676"/>
      <c r="AU32" s="214" t="s">
        <v>320</v>
      </c>
      <c r="AX32" s="620" t="s">
        <v>321</v>
      </c>
      <c r="AY32" s="621"/>
      <c r="AZ32" s="621"/>
      <c r="BA32" s="621"/>
      <c r="BB32" s="621"/>
      <c r="BC32" s="621"/>
      <c r="BD32" s="621"/>
      <c r="BE32" s="621"/>
      <c r="BF32" s="622"/>
      <c r="BG32" s="680">
        <v>99.5</v>
      </c>
      <c r="BH32" s="656"/>
      <c r="BI32" s="656"/>
      <c r="BJ32" s="656"/>
      <c r="BK32" s="656"/>
      <c r="BL32" s="656"/>
      <c r="BM32" s="629">
        <v>98.2</v>
      </c>
      <c r="BN32" s="656"/>
      <c r="BO32" s="656"/>
      <c r="BP32" s="656"/>
      <c r="BQ32" s="678"/>
      <c r="BR32" s="680">
        <v>99.5</v>
      </c>
      <c r="BS32" s="656"/>
      <c r="BT32" s="656"/>
      <c r="BU32" s="656"/>
      <c r="BV32" s="656"/>
      <c r="BW32" s="656"/>
      <c r="BX32" s="629">
        <v>97.7</v>
      </c>
      <c r="BY32" s="656"/>
      <c r="BZ32" s="656"/>
      <c r="CA32" s="656"/>
      <c r="CB32" s="678"/>
      <c r="CD32" s="663"/>
      <c r="CE32" s="664"/>
      <c r="CF32" s="620" t="s">
        <v>322</v>
      </c>
      <c r="CG32" s="621"/>
      <c r="CH32" s="621"/>
      <c r="CI32" s="621"/>
      <c r="CJ32" s="621"/>
      <c r="CK32" s="621"/>
      <c r="CL32" s="621"/>
      <c r="CM32" s="621"/>
      <c r="CN32" s="621"/>
      <c r="CO32" s="621"/>
      <c r="CP32" s="621"/>
      <c r="CQ32" s="622"/>
      <c r="CR32" s="623" t="s">
        <v>233</v>
      </c>
      <c r="CS32" s="624"/>
      <c r="CT32" s="624"/>
      <c r="CU32" s="624"/>
      <c r="CV32" s="624"/>
      <c r="CW32" s="624"/>
      <c r="CX32" s="624"/>
      <c r="CY32" s="625"/>
      <c r="CZ32" s="628" t="s">
        <v>233</v>
      </c>
      <c r="DA32" s="654"/>
      <c r="DB32" s="654"/>
      <c r="DC32" s="658"/>
      <c r="DD32" s="632" t="s">
        <v>182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4"/>
      <c r="DY32" s="654"/>
      <c r="DZ32" s="654"/>
      <c r="EA32" s="654"/>
      <c r="EB32" s="654"/>
      <c r="EC32" s="655"/>
    </row>
    <row r="33" spans="2:133" ht="11.25" customHeight="1" x14ac:dyDescent="0.2">
      <c r="B33" s="620" t="s">
        <v>323</v>
      </c>
      <c r="C33" s="621"/>
      <c r="D33" s="621"/>
      <c r="E33" s="621"/>
      <c r="F33" s="621"/>
      <c r="G33" s="621"/>
      <c r="H33" s="621"/>
      <c r="I33" s="621"/>
      <c r="J33" s="621"/>
      <c r="K33" s="621"/>
      <c r="L33" s="621"/>
      <c r="M33" s="621"/>
      <c r="N33" s="621"/>
      <c r="O33" s="621"/>
      <c r="P33" s="621"/>
      <c r="Q33" s="622"/>
      <c r="R33" s="623">
        <v>189327</v>
      </c>
      <c r="S33" s="624"/>
      <c r="T33" s="624"/>
      <c r="U33" s="624"/>
      <c r="V33" s="624"/>
      <c r="W33" s="624"/>
      <c r="X33" s="624"/>
      <c r="Y33" s="625"/>
      <c r="Z33" s="626">
        <v>0.4</v>
      </c>
      <c r="AA33" s="626"/>
      <c r="AB33" s="626"/>
      <c r="AC33" s="626"/>
      <c r="AD33" s="627" t="s">
        <v>233</v>
      </c>
      <c r="AE33" s="627"/>
      <c r="AF33" s="627"/>
      <c r="AG33" s="627"/>
      <c r="AH33" s="627"/>
      <c r="AI33" s="627"/>
      <c r="AJ33" s="627"/>
      <c r="AK33" s="627"/>
      <c r="AL33" s="628" t="s">
        <v>182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98.7</v>
      </c>
      <c r="BH33" s="682"/>
      <c r="BI33" s="682"/>
      <c r="BJ33" s="682"/>
      <c r="BK33" s="682"/>
      <c r="BL33" s="682"/>
      <c r="BM33" s="683">
        <v>91.9</v>
      </c>
      <c r="BN33" s="682"/>
      <c r="BO33" s="682"/>
      <c r="BP33" s="682"/>
      <c r="BQ33" s="684"/>
      <c r="BR33" s="681">
        <v>98.6</v>
      </c>
      <c r="BS33" s="682"/>
      <c r="BT33" s="682"/>
      <c r="BU33" s="682"/>
      <c r="BV33" s="682"/>
      <c r="BW33" s="682"/>
      <c r="BX33" s="683">
        <v>89.3</v>
      </c>
      <c r="BY33" s="682"/>
      <c r="BZ33" s="682"/>
      <c r="CA33" s="682"/>
      <c r="CB33" s="684"/>
      <c r="CD33" s="620" t="s">
        <v>325</v>
      </c>
      <c r="CE33" s="621"/>
      <c r="CF33" s="621"/>
      <c r="CG33" s="621"/>
      <c r="CH33" s="621"/>
      <c r="CI33" s="621"/>
      <c r="CJ33" s="621"/>
      <c r="CK33" s="621"/>
      <c r="CL33" s="621"/>
      <c r="CM33" s="621"/>
      <c r="CN33" s="621"/>
      <c r="CO33" s="621"/>
      <c r="CP33" s="621"/>
      <c r="CQ33" s="622"/>
      <c r="CR33" s="623">
        <v>18007425</v>
      </c>
      <c r="CS33" s="656"/>
      <c r="CT33" s="656"/>
      <c r="CU33" s="656"/>
      <c r="CV33" s="656"/>
      <c r="CW33" s="656"/>
      <c r="CX33" s="656"/>
      <c r="CY33" s="657"/>
      <c r="CZ33" s="628">
        <v>45.7</v>
      </c>
      <c r="DA33" s="654"/>
      <c r="DB33" s="654"/>
      <c r="DC33" s="658"/>
      <c r="DD33" s="632">
        <v>10794612</v>
      </c>
      <c r="DE33" s="656"/>
      <c r="DF33" s="656"/>
      <c r="DG33" s="656"/>
      <c r="DH33" s="656"/>
      <c r="DI33" s="656"/>
      <c r="DJ33" s="656"/>
      <c r="DK33" s="657"/>
      <c r="DL33" s="632">
        <v>6779296</v>
      </c>
      <c r="DM33" s="656"/>
      <c r="DN33" s="656"/>
      <c r="DO33" s="656"/>
      <c r="DP33" s="656"/>
      <c r="DQ33" s="656"/>
      <c r="DR33" s="656"/>
      <c r="DS33" s="656"/>
      <c r="DT33" s="656"/>
      <c r="DU33" s="656"/>
      <c r="DV33" s="657"/>
      <c r="DW33" s="628">
        <v>34</v>
      </c>
      <c r="DX33" s="654"/>
      <c r="DY33" s="654"/>
      <c r="DZ33" s="654"/>
      <c r="EA33" s="654"/>
      <c r="EB33" s="654"/>
      <c r="EC33" s="655"/>
    </row>
    <row r="34" spans="2:133" ht="11.25" customHeight="1" x14ac:dyDescent="0.2">
      <c r="B34" s="620" t="s">
        <v>326</v>
      </c>
      <c r="C34" s="621"/>
      <c r="D34" s="621"/>
      <c r="E34" s="621"/>
      <c r="F34" s="621"/>
      <c r="G34" s="621"/>
      <c r="H34" s="621"/>
      <c r="I34" s="621"/>
      <c r="J34" s="621"/>
      <c r="K34" s="621"/>
      <c r="L34" s="621"/>
      <c r="M34" s="621"/>
      <c r="N34" s="621"/>
      <c r="O34" s="621"/>
      <c r="P34" s="621"/>
      <c r="Q34" s="622"/>
      <c r="R34" s="623">
        <v>3249494</v>
      </c>
      <c r="S34" s="624"/>
      <c r="T34" s="624"/>
      <c r="U34" s="624"/>
      <c r="V34" s="624"/>
      <c r="W34" s="624"/>
      <c r="X34" s="624"/>
      <c r="Y34" s="625"/>
      <c r="Z34" s="626">
        <v>7.7</v>
      </c>
      <c r="AA34" s="626"/>
      <c r="AB34" s="626"/>
      <c r="AC34" s="626"/>
      <c r="AD34" s="627" t="s">
        <v>182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6662356</v>
      </c>
      <c r="CS34" s="624"/>
      <c r="CT34" s="624"/>
      <c r="CU34" s="624"/>
      <c r="CV34" s="624"/>
      <c r="CW34" s="624"/>
      <c r="CX34" s="624"/>
      <c r="CY34" s="625"/>
      <c r="CZ34" s="628">
        <v>16.899999999999999</v>
      </c>
      <c r="DA34" s="654"/>
      <c r="DB34" s="654"/>
      <c r="DC34" s="658"/>
      <c r="DD34" s="632">
        <v>3599552</v>
      </c>
      <c r="DE34" s="624"/>
      <c r="DF34" s="624"/>
      <c r="DG34" s="624"/>
      <c r="DH34" s="624"/>
      <c r="DI34" s="624"/>
      <c r="DJ34" s="624"/>
      <c r="DK34" s="625"/>
      <c r="DL34" s="632">
        <v>3348875</v>
      </c>
      <c r="DM34" s="624"/>
      <c r="DN34" s="624"/>
      <c r="DO34" s="624"/>
      <c r="DP34" s="624"/>
      <c r="DQ34" s="624"/>
      <c r="DR34" s="624"/>
      <c r="DS34" s="624"/>
      <c r="DT34" s="624"/>
      <c r="DU34" s="624"/>
      <c r="DV34" s="625"/>
      <c r="DW34" s="628">
        <v>16.8</v>
      </c>
      <c r="DX34" s="654"/>
      <c r="DY34" s="654"/>
      <c r="DZ34" s="654"/>
      <c r="EA34" s="654"/>
      <c r="EB34" s="654"/>
      <c r="EC34" s="655"/>
    </row>
    <row r="35" spans="2:133" ht="11.25" customHeight="1" x14ac:dyDescent="0.2">
      <c r="B35" s="620" t="s">
        <v>328</v>
      </c>
      <c r="C35" s="621"/>
      <c r="D35" s="621"/>
      <c r="E35" s="621"/>
      <c r="F35" s="621"/>
      <c r="G35" s="621"/>
      <c r="H35" s="621"/>
      <c r="I35" s="621"/>
      <c r="J35" s="621"/>
      <c r="K35" s="621"/>
      <c r="L35" s="621"/>
      <c r="M35" s="621"/>
      <c r="N35" s="621"/>
      <c r="O35" s="621"/>
      <c r="P35" s="621"/>
      <c r="Q35" s="622"/>
      <c r="R35" s="623">
        <v>4176455</v>
      </c>
      <c r="S35" s="624"/>
      <c r="T35" s="624"/>
      <c r="U35" s="624"/>
      <c r="V35" s="624"/>
      <c r="W35" s="624"/>
      <c r="X35" s="624"/>
      <c r="Y35" s="625"/>
      <c r="Z35" s="626">
        <v>9.8000000000000007</v>
      </c>
      <c r="AA35" s="626"/>
      <c r="AB35" s="626"/>
      <c r="AC35" s="626"/>
      <c r="AD35" s="627" t="s">
        <v>132</v>
      </c>
      <c r="AE35" s="627"/>
      <c r="AF35" s="627"/>
      <c r="AG35" s="627"/>
      <c r="AH35" s="627"/>
      <c r="AI35" s="627"/>
      <c r="AJ35" s="627"/>
      <c r="AK35" s="627"/>
      <c r="AL35" s="628" t="s">
        <v>182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143428</v>
      </c>
      <c r="CS35" s="656"/>
      <c r="CT35" s="656"/>
      <c r="CU35" s="656"/>
      <c r="CV35" s="656"/>
      <c r="CW35" s="656"/>
      <c r="CX35" s="656"/>
      <c r="CY35" s="657"/>
      <c r="CZ35" s="628">
        <v>0.4</v>
      </c>
      <c r="DA35" s="654"/>
      <c r="DB35" s="654"/>
      <c r="DC35" s="658"/>
      <c r="DD35" s="632">
        <v>122608</v>
      </c>
      <c r="DE35" s="656"/>
      <c r="DF35" s="656"/>
      <c r="DG35" s="656"/>
      <c r="DH35" s="656"/>
      <c r="DI35" s="656"/>
      <c r="DJ35" s="656"/>
      <c r="DK35" s="657"/>
      <c r="DL35" s="632">
        <v>122608</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332</v>
      </c>
      <c r="C36" s="621"/>
      <c r="D36" s="621"/>
      <c r="E36" s="621"/>
      <c r="F36" s="621"/>
      <c r="G36" s="621"/>
      <c r="H36" s="621"/>
      <c r="I36" s="621"/>
      <c r="J36" s="621"/>
      <c r="K36" s="621"/>
      <c r="L36" s="621"/>
      <c r="M36" s="621"/>
      <c r="N36" s="621"/>
      <c r="O36" s="621"/>
      <c r="P36" s="621"/>
      <c r="Q36" s="622"/>
      <c r="R36" s="623">
        <v>2513776</v>
      </c>
      <c r="S36" s="624"/>
      <c r="T36" s="624"/>
      <c r="U36" s="624"/>
      <c r="V36" s="624"/>
      <c r="W36" s="624"/>
      <c r="X36" s="624"/>
      <c r="Y36" s="625"/>
      <c r="Z36" s="626">
        <v>5.9</v>
      </c>
      <c r="AA36" s="626"/>
      <c r="AB36" s="626"/>
      <c r="AC36" s="626"/>
      <c r="AD36" s="627" t="s">
        <v>182</v>
      </c>
      <c r="AE36" s="627"/>
      <c r="AF36" s="627"/>
      <c r="AG36" s="627"/>
      <c r="AH36" s="627"/>
      <c r="AI36" s="627"/>
      <c r="AJ36" s="627"/>
      <c r="AK36" s="627"/>
      <c r="AL36" s="628" t="s">
        <v>132</v>
      </c>
      <c r="AM36" s="629"/>
      <c r="AN36" s="629"/>
      <c r="AO36" s="630"/>
      <c r="AP36" s="222"/>
      <c r="AQ36" s="689" t="s">
        <v>333</v>
      </c>
      <c r="AR36" s="690"/>
      <c r="AS36" s="690"/>
      <c r="AT36" s="690"/>
      <c r="AU36" s="690"/>
      <c r="AV36" s="690"/>
      <c r="AW36" s="690"/>
      <c r="AX36" s="690"/>
      <c r="AY36" s="691"/>
      <c r="AZ36" s="612">
        <v>4549798</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642813</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4000232</v>
      </c>
      <c r="CS36" s="624"/>
      <c r="CT36" s="624"/>
      <c r="CU36" s="624"/>
      <c r="CV36" s="624"/>
      <c r="CW36" s="624"/>
      <c r="CX36" s="624"/>
      <c r="CY36" s="625"/>
      <c r="CZ36" s="628">
        <v>10.199999999999999</v>
      </c>
      <c r="DA36" s="654"/>
      <c r="DB36" s="654"/>
      <c r="DC36" s="658"/>
      <c r="DD36" s="632">
        <v>3528484</v>
      </c>
      <c r="DE36" s="624"/>
      <c r="DF36" s="624"/>
      <c r="DG36" s="624"/>
      <c r="DH36" s="624"/>
      <c r="DI36" s="624"/>
      <c r="DJ36" s="624"/>
      <c r="DK36" s="625"/>
      <c r="DL36" s="632">
        <v>1175141</v>
      </c>
      <c r="DM36" s="624"/>
      <c r="DN36" s="624"/>
      <c r="DO36" s="624"/>
      <c r="DP36" s="624"/>
      <c r="DQ36" s="624"/>
      <c r="DR36" s="624"/>
      <c r="DS36" s="624"/>
      <c r="DT36" s="624"/>
      <c r="DU36" s="624"/>
      <c r="DV36" s="625"/>
      <c r="DW36" s="628">
        <v>5.9</v>
      </c>
      <c r="DX36" s="654"/>
      <c r="DY36" s="654"/>
      <c r="DZ36" s="654"/>
      <c r="EA36" s="654"/>
      <c r="EB36" s="654"/>
      <c r="EC36" s="655"/>
    </row>
    <row r="37" spans="2:133" ht="11.25" customHeight="1" x14ac:dyDescent="0.2">
      <c r="B37" s="620" t="s">
        <v>336</v>
      </c>
      <c r="C37" s="621"/>
      <c r="D37" s="621"/>
      <c r="E37" s="621"/>
      <c r="F37" s="621"/>
      <c r="G37" s="621"/>
      <c r="H37" s="621"/>
      <c r="I37" s="621"/>
      <c r="J37" s="621"/>
      <c r="K37" s="621"/>
      <c r="L37" s="621"/>
      <c r="M37" s="621"/>
      <c r="N37" s="621"/>
      <c r="O37" s="621"/>
      <c r="P37" s="621"/>
      <c r="Q37" s="622"/>
      <c r="R37" s="623">
        <v>256292</v>
      </c>
      <c r="S37" s="624"/>
      <c r="T37" s="624"/>
      <c r="U37" s="624"/>
      <c r="V37" s="624"/>
      <c r="W37" s="624"/>
      <c r="X37" s="624"/>
      <c r="Y37" s="625"/>
      <c r="Z37" s="626">
        <v>0.6</v>
      </c>
      <c r="AA37" s="626"/>
      <c r="AB37" s="626"/>
      <c r="AC37" s="626"/>
      <c r="AD37" s="627">
        <v>20811</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1449374</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624701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218662</v>
      </c>
      <c r="CS37" s="656"/>
      <c r="CT37" s="656"/>
      <c r="CU37" s="656"/>
      <c r="CV37" s="656"/>
      <c r="CW37" s="656"/>
      <c r="CX37" s="656"/>
      <c r="CY37" s="657"/>
      <c r="CZ37" s="628">
        <v>0.6</v>
      </c>
      <c r="DA37" s="654"/>
      <c r="DB37" s="654"/>
      <c r="DC37" s="658"/>
      <c r="DD37" s="632">
        <v>218662</v>
      </c>
      <c r="DE37" s="656"/>
      <c r="DF37" s="656"/>
      <c r="DG37" s="656"/>
      <c r="DH37" s="656"/>
      <c r="DI37" s="656"/>
      <c r="DJ37" s="656"/>
      <c r="DK37" s="657"/>
      <c r="DL37" s="632">
        <v>214526</v>
      </c>
      <c r="DM37" s="656"/>
      <c r="DN37" s="656"/>
      <c r="DO37" s="656"/>
      <c r="DP37" s="656"/>
      <c r="DQ37" s="656"/>
      <c r="DR37" s="656"/>
      <c r="DS37" s="656"/>
      <c r="DT37" s="656"/>
      <c r="DU37" s="656"/>
      <c r="DV37" s="657"/>
      <c r="DW37" s="628">
        <v>1.1000000000000001</v>
      </c>
      <c r="DX37" s="654"/>
      <c r="DY37" s="654"/>
      <c r="DZ37" s="654"/>
      <c r="EA37" s="654"/>
      <c r="EB37" s="654"/>
      <c r="EC37" s="655"/>
    </row>
    <row r="38" spans="2:133" ht="11.25" customHeight="1" x14ac:dyDescent="0.2">
      <c r="B38" s="620" t="s">
        <v>340</v>
      </c>
      <c r="C38" s="621"/>
      <c r="D38" s="621"/>
      <c r="E38" s="621"/>
      <c r="F38" s="621"/>
      <c r="G38" s="621"/>
      <c r="H38" s="621"/>
      <c r="I38" s="621"/>
      <c r="J38" s="621"/>
      <c r="K38" s="621"/>
      <c r="L38" s="621"/>
      <c r="M38" s="621"/>
      <c r="N38" s="621"/>
      <c r="O38" s="621"/>
      <c r="P38" s="621"/>
      <c r="Q38" s="622"/>
      <c r="R38" s="623">
        <v>2356148</v>
      </c>
      <c r="S38" s="624"/>
      <c r="T38" s="624"/>
      <c r="U38" s="624"/>
      <c r="V38" s="624"/>
      <c r="W38" s="624"/>
      <c r="X38" s="624"/>
      <c r="Y38" s="625"/>
      <c r="Z38" s="626">
        <v>5.6</v>
      </c>
      <c r="AA38" s="626"/>
      <c r="AB38" s="626"/>
      <c r="AC38" s="626"/>
      <c r="AD38" s="627" t="s">
        <v>182</v>
      </c>
      <c r="AE38" s="627"/>
      <c r="AF38" s="627"/>
      <c r="AG38" s="627"/>
      <c r="AH38" s="627"/>
      <c r="AI38" s="627"/>
      <c r="AJ38" s="627"/>
      <c r="AK38" s="627"/>
      <c r="AL38" s="628" t="s">
        <v>132</v>
      </c>
      <c r="AM38" s="629"/>
      <c r="AN38" s="629"/>
      <c r="AO38" s="630"/>
      <c r="AQ38" s="686" t="s">
        <v>341</v>
      </c>
      <c r="AR38" s="687"/>
      <c r="AS38" s="687"/>
      <c r="AT38" s="687"/>
      <c r="AU38" s="687"/>
      <c r="AV38" s="687"/>
      <c r="AW38" s="687"/>
      <c r="AX38" s="687"/>
      <c r="AY38" s="688"/>
      <c r="AZ38" s="623">
        <v>442688</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9732</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2653063</v>
      </c>
      <c r="CS38" s="624"/>
      <c r="CT38" s="624"/>
      <c r="CU38" s="624"/>
      <c r="CV38" s="624"/>
      <c r="CW38" s="624"/>
      <c r="CX38" s="624"/>
      <c r="CY38" s="625"/>
      <c r="CZ38" s="628">
        <v>6.7</v>
      </c>
      <c r="DA38" s="654"/>
      <c r="DB38" s="654"/>
      <c r="DC38" s="658"/>
      <c r="DD38" s="632">
        <v>2132692</v>
      </c>
      <c r="DE38" s="624"/>
      <c r="DF38" s="624"/>
      <c r="DG38" s="624"/>
      <c r="DH38" s="624"/>
      <c r="DI38" s="624"/>
      <c r="DJ38" s="624"/>
      <c r="DK38" s="625"/>
      <c r="DL38" s="632">
        <v>2132672</v>
      </c>
      <c r="DM38" s="624"/>
      <c r="DN38" s="624"/>
      <c r="DO38" s="624"/>
      <c r="DP38" s="624"/>
      <c r="DQ38" s="624"/>
      <c r="DR38" s="624"/>
      <c r="DS38" s="624"/>
      <c r="DT38" s="624"/>
      <c r="DU38" s="624"/>
      <c r="DV38" s="625"/>
      <c r="DW38" s="628">
        <v>10.7</v>
      </c>
      <c r="DX38" s="654"/>
      <c r="DY38" s="654"/>
      <c r="DZ38" s="654"/>
      <c r="EA38" s="654"/>
      <c r="EB38" s="654"/>
      <c r="EC38" s="655"/>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6" t="s">
        <v>345</v>
      </c>
      <c r="AR39" s="687"/>
      <c r="AS39" s="687"/>
      <c r="AT39" s="687"/>
      <c r="AU39" s="687"/>
      <c r="AV39" s="687"/>
      <c r="AW39" s="687"/>
      <c r="AX39" s="687"/>
      <c r="AY39" s="688"/>
      <c r="AZ39" s="623">
        <v>29773</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15517</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3901555</v>
      </c>
      <c r="CS39" s="656"/>
      <c r="CT39" s="656"/>
      <c r="CU39" s="656"/>
      <c r="CV39" s="656"/>
      <c r="CW39" s="656"/>
      <c r="CX39" s="656"/>
      <c r="CY39" s="657"/>
      <c r="CZ39" s="628">
        <v>9.9</v>
      </c>
      <c r="DA39" s="654"/>
      <c r="DB39" s="654"/>
      <c r="DC39" s="658"/>
      <c r="DD39" s="632">
        <v>764485</v>
      </c>
      <c r="DE39" s="656"/>
      <c r="DF39" s="656"/>
      <c r="DG39" s="656"/>
      <c r="DH39" s="656"/>
      <c r="DI39" s="656"/>
      <c r="DJ39" s="656"/>
      <c r="DK39" s="657"/>
      <c r="DL39" s="632" t="s">
        <v>132</v>
      </c>
      <c r="DM39" s="656"/>
      <c r="DN39" s="656"/>
      <c r="DO39" s="656"/>
      <c r="DP39" s="656"/>
      <c r="DQ39" s="656"/>
      <c r="DR39" s="656"/>
      <c r="DS39" s="656"/>
      <c r="DT39" s="656"/>
      <c r="DU39" s="656"/>
      <c r="DV39" s="657"/>
      <c r="DW39" s="628" t="s">
        <v>182</v>
      </c>
      <c r="DX39" s="654"/>
      <c r="DY39" s="654"/>
      <c r="DZ39" s="654"/>
      <c r="EA39" s="654"/>
      <c r="EB39" s="654"/>
      <c r="EC39" s="655"/>
    </row>
    <row r="40" spans="2:133" ht="11.25" customHeight="1" x14ac:dyDescent="0.2">
      <c r="B40" s="620" t="s">
        <v>348</v>
      </c>
      <c r="C40" s="621"/>
      <c r="D40" s="621"/>
      <c r="E40" s="621"/>
      <c r="F40" s="621"/>
      <c r="G40" s="621"/>
      <c r="H40" s="621"/>
      <c r="I40" s="621"/>
      <c r="J40" s="621"/>
      <c r="K40" s="621"/>
      <c r="L40" s="621"/>
      <c r="M40" s="621"/>
      <c r="N40" s="621"/>
      <c r="O40" s="621"/>
      <c r="P40" s="621"/>
      <c r="Q40" s="622"/>
      <c r="R40" s="623">
        <v>305148</v>
      </c>
      <c r="S40" s="624"/>
      <c r="T40" s="624"/>
      <c r="U40" s="624"/>
      <c r="V40" s="624"/>
      <c r="W40" s="624"/>
      <c r="X40" s="624"/>
      <c r="Y40" s="625"/>
      <c r="Z40" s="626">
        <v>0.7</v>
      </c>
      <c r="AA40" s="626"/>
      <c r="AB40" s="626"/>
      <c r="AC40" s="626"/>
      <c r="AD40" s="627" t="s">
        <v>132</v>
      </c>
      <c r="AE40" s="627"/>
      <c r="AF40" s="627"/>
      <c r="AG40" s="627"/>
      <c r="AH40" s="627"/>
      <c r="AI40" s="627"/>
      <c r="AJ40" s="627"/>
      <c r="AK40" s="627"/>
      <c r="AL40" s="628" t="s">
        <v>182</v>
      </c>
      <c r="AM40" s="629"/>
      <c r="AN40" s="629"/>
      <c r="AO40" s="630"/>
      <c r="AQ40" s="686" t="s">
        <v>349</v>
      </c>
      <c r="AR40" s="687"/>
      <c r="AS40" s="687"/>
      <c r="AT40" s="687"/>
      <c r="AU40" s="687"/>
      <c r="AV40" s="687"/>
      <c r="AW40" s="687"/>
      <c r="AX40" s="687"/>
      <c r="AY40" s="688"/>
      <c r="AZ40" s="623">
        <v>10509</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125</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646791</v>
      </c>
      <c r="CS40" s="624"/>
      <c r="CT40" s="624"/>
      <c r="CU40" s="624"/>
      <c r="CV40" s="624"/>
      <c r="CW40" s="624"/>
      <c r="CX40" s="624"/>
      <c r="CY40" s="625"/>
      <c r="CZ40" s="628">
        <v>1.6</v>
      </c>
      <c r="DA40" s="654"/>
      <c r="DB40" s="654"/>
      <c r="DC40" s="658"/>
      <c r="DD40" s="632">
        <v>646791</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4"/>
      <c r="DY40" s="654"/>
      <c r="DZ40" s="654"/>
      <c r="EA40" s="654"/>
      <c r="EB40" s="654"/>
      <c r="EC40" s="655"/>
    </row>
    <row r="41" spans="2:133" ht="11.25" customHeight="1" x14ac:dyDescent="0.2">
      <c r="B41" s="644" t="s">
        <v>353</v>
      </c>
      <c r="C41" s="645"/>
      <c r="D41" s="645"/>
      <c r="E41" s="645"/>
      <c r="F41" s="645"/>
      <c r="G41" s="645"/>
      <c r="H41" s="645"/>
      <c r="I41" s="645"/>
      <c r="J41" s="645"/>
      <c r="K41" s="645"/>
      <c r="L41" s="645"/>
      <c r="M41" s="645"/>
      <c r="N41" s="645"/>
      <c r="O41" s="645"/>
      <c r="P41" s="645"/>
      <c r="Q41" s="646"/>
      <c r="R41" s="695">
        <v>42430697</v>
      </c>
      <c r="S41" s="696"/>
      <c r="T41" s="696"/>
      <c r="U41" s="696"/>
      <c r="V41" s="696"/>
      <c r="W41" s="696"/>
      <c r="X41" s="696"/>
      <c r="Y41" s="700"/>
      <c r="Z41" s="701">
        <v>100</v>
      </c>
      <c r="AA41" s="701"/>
      <c r="AB41" s="701"/>
      <c r="AC41" s="701"/>
      <c r="AD41" s="702">
        <v>19649916</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600495</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182</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233</v>
      </c>
      <c r="CS41" s="656"/>
      <c r="CT41" s="656"/>
      <c r="CU41" s="656"/>
      <c r="CV41" s="656"/>
      <c r="CW41" s="656"/>
      <c r="CX41" s="656"/>
      <c r="CY41" s="657"/>
      <c r="CZ41" s="628" t="s">
        <v>233</v>
      </c>
      <c r="DA41" s="654"/>
      <c r="DB41" s="654"/>
      <c r="DC41" s="658"/>
      <c r="DD41" s="632" t="s">
        <v>132</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2016959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343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4679844</v>
      </c>
      <c r="CS42" s="656"/>
      <c r="CT42" s="656"/>
      <c r="CU42" s="656"/>
      <c r="CV42" s="656"/>
      <c r="CW42" s="656"/>
      <c r="CX42" s="656"/>
      <c r="CY42" s="657"/>
      <c r="CZ42" s="628">
        <v>11.9</v>
      </c>
      <c r="DA42" s="654"/>
      <c r="DB42" s="654"/>
      <c r="DC42" s="658"/>
      <c r="DD42" s="632">
        <v>809724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122066</v>
      </c>
      <c r="CS43" s="656"/>
      <c r="CT43" s="656"/>
      <c r="CU43" s="656"/>
      <c r="CV43" s="656"/>
      <c r="CW43" s="656"/>
      <c r="CX43" s="656"/>
      <c r="CY43" s="657"/>
      <c r="CZ43" s="628">
        <v>0.3</v>
      </c>
      <c r="DA43" s="654"/>
      <c r="DB43" s="654"/>
      <c r="DC43" s="658"/>
      <c r="DD43" s="632">
        <v>122066</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4679844</v>
      </c>
      <c r="CS44" s="624"/>
      <c r="CT44" s="624"/>
      <c r="CU44" s="624"/>
      <c r="CV44" s="624"/>
      <c r="CW44" s="624"/>
      <c r="CX44" s="624"/>
      <c r="CY44" s="625"/>
      <c r="CZ44" s="628">
        <v>11.9</v>
      </c>
      <c r="DA44" s="629"/>
      <c r="DB44" s="629"/>
      <c r="DC44" s="635"/>
      <c r="DD44" s="632">
        <v>809724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2595540</v>
      </c>
      <c r="CS45" s="656"/>
      <c r="CT45" s="656"/>
      <c r="CU45" s="656"/>
      <c r="CV45" s="656"/>
      <c r="CW45" s="656"/>
      <c r="CX45" s="656"/>
      <c r="CY45" s="657"/>
      <c r="CZ45" s="628">
        <v>6.6</v>
      </c>
      <c r="DA45" s="654"/>
      <c r="DB45" s="654"/>
      <c r="DC45" s="658"/>
      <c r="DD45" s="632">
        <v>239999</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1773577</v>
      </c>
      <c r="CS46" s="624"/>
      <c r="CT46" s="624"/>
      <c r="CU46" s="624"/>
      <c r="CV46" s="624"/>
      <c r="CW46" s="624"/>
      <c r="CX46" s="624"/>
      <c r="CY46" s="625"/>
      <c r="CZ46" s="628">
        <v>4.5</v>
      </c>
      <c r="DA46" s="629"/>
      <c r="DB46" s="629"/>
      <c r="DC46" s="635"/>
      <c r="DD46" s="632">
        <v>566295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233</v>
      </c>
      <c r="CS47" s="656"/>
      <c r="CT47" s="656"/>
      <c r="CU47" s="656"/>
      <c r="CV47" s="656"/>
      <c r="CW47" s="656"/>
      <c r="CX47" s="656"/>
      <c r="CY47" s="657"/>
      <c r="CZ47" s="628" t="s">
        <v>233</v>
      </c>
      <c r="DA47" s="654"/>
      <c r="DB47" s="654"/>
      <c r="DC47" s="658"/>
      <c r="DD47" s="632" t="s">
        <v>132</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233</v>
      </c>
      <c r="CS48" s="624"/>
      <c r="CT48" s="624"/>
      <c r="CU48" s="624"/>
      <c r="CV48" s="624"/>
      <c r="CW48" s="624"/>
      <c r="CX48" s="624"/>
      <c r="CY48" s="625"/>
      <c r="CZ48" s="628" t="s">
        <v>233</v>
      </c>
      <c r="DA48" s="629"/>
      <c r="DB48" s="629"/>
      <c r="DC48" s="635"/>
      <c r="DD48" s="632" t="s">
        <v>233</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39394882</v>
      </c>
      <c r="CS49" s="682"/>
      <c r="CT49" s="682"/>
      <c r="CU49" s="682"/>
      <c r="CV49" s="682"/>
      <c r="CW49" s="682"/>
      <c r="CX49" s="682"/>
      <c r="CY49" s="711"/>
      <c r="CZ49" s="703">
        <v>100</v>
      </c>
      <c r="DA49" s="712"/>
      <c r="DB49" s="712"/>
      <c r="DC49" s="713"/>
      <c r="DD49" s="714">
        <v>22500236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SMYdU4ThJJipQ1Hdl3ZqR47vJWffDeM00P/MaMThVG0JchLirt9jCNt85dBWSF74P1ioYCzkQiabIpt/mOZ9w==" saltValue="Xueik/LeH+UnauP7cgsni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43557</v>
      </c>
      <c r="R7" s="753"/>
      <c r="S7" s="753"/>
      <c r="T7" s="753"/>
      <c r="U7" s="753"/>
      <c r="V7" s="753">
        <v>40557</v>
      </c>
      <c r="W7" s="753"/>
      <c r="X7" s="753"/>
      <c r="Y7" s="753"/>
      <c r="Z7" s="753"/>
      <c r="AA7" s="753">
        <v>3000</v>
      </c>
      <c r="AB7" s="753"/>
      <c r="AC7" s="753"/>
      <c r="AD7" s="753"/>
      <c r="AE7" s="754"/>
      <c r="AF7" s="755">
        <v>1790</v>
      </c>
      <c r="AG7" s="756"/>
      <c r="AH7" s="756"/>
      <c r="AI7" s="756"/>
      <c r="AJ7" s="757"/>
      <c r="AK7" s="758">
        <v>4176</v>
      </c>
      <c r="AL7" s="759"/>
      <c r="AM7" s="759"/>
      <c r="AN7" s="759"/>
      <c r="AO7" s="759"/>
      <c r="AP7" s="759">
        <v>38397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76</v>
      </c>
      <c r="R8" s="784"/>
      <c r="S8" s="784"/>
      <c r="T8" s="784"/>
      <c r="U8" s="784"/>
      <c r="V8" s="784">
        <v>60</v>
      </c>
      <c r="W8" s="784"/>
      <c r="X8" s="784"/>
      <c r="Y8" s="784"/>
      <c r="Z8" s="784"/>
      <c r="AA8" s="784">
        <v>16</v>
      </c>
      <c r="AB8" s="784"/>
      <c r="AC8" s="784"/>
      <c r="AD8" s="784"/>
      <c r="AE8" s="785"/>
      <c r="AF8" s="786">
        <v>16</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394</v>
      </c>
      <c r="C9" s="781"/>
      <c r="D9" s="781"/>
      <c r="E9" s="781"/>
      <c r="F9" s="781"/>
      <c r="G9" s="781"/>
      <c r="H9" s="781"/>
      <c r="I9" s="781"/>
      <c r="J9" s="781"/>
      <c r="K9" s="781"/>
      <c r="L9" s="781"/>
      <c r="M9" s="781"/>
      <c r="N9" s="781"/>
      <c r="O9" s="781"/>
      <c r="P9" s="782"/>
      <c r="Q9" s="783">
        <v>27</v>
      </c>
      <c r="R9" s="784"/>
      <c r="S9" s="784"/>
      <c r="T9" s="784"/>
      <c r="U9" s="784"/>
      <c r="V9" s="784">
        <v>7</v>
      </c>
      <c r="W9" s="784"/>
      <c r="X9" s="784"/>
      <c r="Y9" s="784"/>
      <c r="Z9" s="784"/>
      <c r="AA9" s="784">
        <v>20</v>
      </c>
      <c r="AB9" s="784"/>
      <c r="AC9" s="784"/>
      <c r="AD9" s="784"/>
      <c r="AE9" s="785"/>
      <c r="AF9" s="786">
        <v>20</v>
      </c>
      <c r="AG9" s="787"/>
      <c r="AH9" s="787"/>
      <c r="AI9" s="787"/>
      <c r="AJ9" s="788"/>
      <c r="AK9" s="769">
        <v>15</v>
      </c>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43659</v>
      </c>
      <c r="R23" s="793"/>
      <c r="S23" s="793"/>
      <c r="T23" s="793"/>
      <c r="U23" s="793"/>
      <c r="V23" s="793">
        <v>40624</v>
      </c>
      <c r="W23" s="793"/>
      <c r="X23" s="793"/>
      <c r="Y23" s="793"/>
      <c r="Z23" s="793"/>
      <c r="AA23" s="793">
        <v>3036</v>
      </c>
      <c r="AB23" s="793"/>
      <c r="AC23" s="793"/>
      <c r="AD23" s="793"/>
      <c r="AE23" s="794"/>
      <c r="AF23" s="795">
        <v>1826</v>
      </c>
      <c r="AG23" s="793"/>
      <c r="AH23" s="793"/>
      <c r="AI23" s="793"/>
      <c r="AJ23" s="796"/>
      <c r="AK23" s="797"/>
      <c r="AL23" s="798"/>
      <c r="AM23" s="798"/>
      <c r="AN23" s="798"/>
      <c r="AO23" s="798"/>
      <c r="AP23" s="793">
        <v>38397</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4" t="s">
        <v>403</v>
      </c>
      <c r="AG26" s="815"/>
      <c r="AH26" s="815"/>
      <c r="AI26" s="815"/>
      <c r="AJ26" s="816"/>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2">
        <v>8451</v>
      </c>
      <c r="R28" s="823"/>
      <c r="S28" s="823"/>
      <c r="T28" s="823"/>
      <c r="U28" s="823"/>
      <c r="V28" s="823">
        <v>7808</v>
      </c>
      <c r="W28" s="823"/>
      <c r="X28" s="823"/>
      <c r="Y28" s="823"/>
      <c r="Z28" s="823"/>
      <c r="AA28" s="823">
        <v>643</v>
      </c>
      <c r="AB28" s="823"/>
      <c r="AC28" s="823"/>
      <c r="AD28" s="823"/>
      <c r="AE28" s="824"/>
      <c r="AF28" s="825">
        <v>643</v>
      </c>
      <c r="AG28" s="823"/>
      <c r="AH28" s="823"/>
      <c r="AI28" s="823"/>
      <c r="AJ28" s="826"/>
      <c r="AK28" s="827">
        <v>600</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409</v>
      </c>
      <c r="C29" s="781"/>
      <c r="D29" s="781"/>
      <c r="E29" s="781"/>
      <c r="F29" s="781"/>
      <c r="G29" s="781"/>
      <c r="H29" s="781"/>
      <c r="I29" s="781"/>
      <c r="J29" s="781"/>
      <c r="K29" s="781"/>
      <c r="L29" s="781"/>
      <c r="M29" s="781"/>
      <c r="N29" s="781"/>
      <c r="O29" s="781"/>
      <c r="P29" s="782"/>
      <c r="Q29" s="783">
        <v>7153</v>
      </c>
      <c r="R29" s="784"/>
      <c r="S29" s="784"/>
      <c r="T29" s="784"/>
      <c r="U29" s="784"/>
      <c r="V29" s="784">
        <v>6570</v>
      </c>
      <c r="W29" s="784"/>
      <c r="X29" s="784"/>
      <c r="Y29" s="784"/>
      <c r="Z29" s="784"/>
      <c r="AA29" s="784">
        <v>583</v>
      </c>
      <c r="AB29" s="784"/>
      <c r="AC29" s="784"/>
      <c r="AD29" s="784"/>
      <c r="AE29" s="785"/>
      <c r="AF29" s="786">
        <v>583</v>
      </c>
      <c r="AG29" s="787"/>
      <c r="AH29" s="787"/>
      <c r="AI29" s="787"/>
      <c r="AJ29" s="788"/>
      <c r="AK29" s="834">
        <v>1065</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410</v>
      </c>
      <c r="C30" s="781"/>
      <c r="D30" s="781"/>
      <c r="E30" s="781"/>
      <c r="F30" s="781"/>
      <c r="G30" s="781"/>
      <c r="H30" s="781"/>
      <c r="I30" s="781"/>
      <c r="J30" s="781"/>
      <c r="K30" s="781"/>
      <c r="L30" s="781"/>
      <c r="M30" s="781"/>
      <c r="N30" s="781"/>
      <c r="O30" s="781"/>
      <c r="P30" s="782"/>
      <c r="Q30" s="783">
        <v>13</v>
      </c>
      <c r="R30" s="784"/>
      <c r="S30" s="784"/>
      <c r="T30" s="784"/>
      <c r="U30" s="784"/>
      <c r="V30" s="784">
        <v>13</v>
      </c>
      <c r="W30" s="784"/>
      <c r="X30" s="784"/>
      <c r="Y30" s="784"/>
      <c r="Z30" s="784"/>
      <c r="AA30" s="784">
        <v>0</v>
      </c>
      <c r="AB30" s="784"/>
      <c r="AC30" s="784"/>
      <c r="AD30" s="784"/>
      <c r="AE30" s="785"/>
      <c r="AF30" s="786" t="s">
        <v>411</v>
      </c>
      <c r="AG30" s="787"/>
      <c r="AH30" s="787"/>
      <c r="AI30" s="787"/>
      <c r="AJ30" s="788"/>
      <c r="AK30" s="834"/>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1725</v>
      </c>
      <c r="R31" s="784"/>
      <c r="S31" s="784"/>
      <c r="T31" s="784"/>
      <c r="U31" s="784"/>
      <c r="V31" s="784">
        <v>1708</v>
      </c>
      <c r="W31" s="784"/>
      <c r="X31" s="784"/>
      <c r="Y31" s="784"/>
      <c r="Z31" s="784"/>
      <c r="AA31" s="784">
        <v>16</v>
      </c>
      <c r="AB31" s="784"/>
      <c r="AC31" s="784"/>
      <c r="AD31" s="784"/>
      <c r="AE31" s="785"/>
      <c r="AF31" s="786">
        <v>16</v>
      </c>
      <c r="AG31" s="787"/>
      <c r="AH31" s="787"/>
      <c r="AI31" s="787"/>
      <c r="AJ31" s="788"/>
      <c r="AK31" s="834">
        <v>959</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1475</v>
      </c>
      <c r="R32" s="784"/>
      <c r="S32" s="784"/>
      <c r="T32" s="784"/>
      <c r="U32" s="784"/>
      <c r="V32" s="784">
        <v>215</v>
      </c>
      <c r="W32" s="784"/>
      <c r="X32" s="784"/>
      <c r="Y32" s="784"/>
      <c r="Z32" s="784"/>
      <c r="AA32" s="784">
        <v>1260</v>
      </c>
      <c r="AB32" s="784"/>
      <c r="AC32" s="784"/>
      <c r="AD32" s="784"/>
      <c r="AE32" s="785"/>
      <c r="AF32" s="786">
        <v>1260</v>
      </c>
      <c r="AG32" s="787"/>
      <c r="AH32" s="787"/>
      <c r="AI32" s="787"/>
      <c r="AJ32" s="788"/>
      <c r="AK32" s="834">
        <v>172</v>
      </c>
      <c r="AL32" s="830"/>
      <c r="AM32" s="830"/>
      <c r="AN32" s="830"/>
      <c r="AO32" s="830"/>
      <c r="AP32" s="830">
        <v>7197</v>
      </c>
      <c r="AQ32" s="830"/>
      <c r="AR32" s="830"/>
      <c r="AS32" s="830"/>
      <c r="AT32" s="830"/>
      <c r="AU32" s="830">
        <v>2274</v>
      </c>
      <c r="AV32" s="830"/>
      <c r="AW32" s="830"/>
      <c r="AX32" s="830"/>
      <c r="AY32" s="830"/>
      <c r="AZ32" s="831" t="s">
        <v>529</v>
      </c>
      <c r="BA32" s="831"/>
      <c r="BB32" s="831"/>
      <c r="BC32" s="831"/>
      <c r="BD32" s="831"/>
      <c r="BE32" s="832" t="s">
        <v>414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415</v>
      </c>
      <c r="C33" s="781"/>
      <c r="D33" s="781"/>
      <c r="E33" s="781"/>
      <c r="F33" s="781"/>
      <c r="G33" s="781"/>
      <c r="H33" s="781"/>
      <c r="I33" s="781"/>
      <c r="J33" s="781"/>
      <c r="K33" s="781"/>
      <c r="L33" s="781"/>
      <c r="M33" s="781"/>
      <c r="N33" s="781"/>
      <c r="O33" s="781"/>
      <c r="P33" s="782"/>
      <c r="Q33" s="783">
        <v>505</v>
      </c>
      <c r="R33" s="784"/>
      <c r="S33" s="784"/>
      <c r="T33" s="784"/>
      <c r="U33" s="784"/>
      <c r="V33" s="784">
        <v>5</v>
      </c>
      <c r="W33" s="784"/>
      <c r="X33" s="784"/>
      <c r="Y33" s="784"/>
      <c r="Z33" s="784"/>
      <c r="AA33" s="784">
        <v>500</v>
      </c>
      <c r="AB33" s="784"/>
      <c r="AC33" s="784"/>
      <c r="AD33" s="784"/>
      <c r="AE33" s="785"/>
      <c r="AF33" s="786">
        <v>500</v>
      </c>
      <c r="AG33" s="787"/>
      <c r="AH33" s="787"/>
      <c r="AI33" s="787"/>
      <c r="AJ33" s="788"/>
      <c r="AK33" s="834">
        <v>0</v>
      </c>
      <c r="AL33" s="830"/>
      <c r="AM33" s="830"/>
      <c r="AN33" s="830"/>
      <c r="AO33" s="830"/>
      <c r="AP33" s="830">
        <v>0</v>
      </c>
      <c r="AQ33" s="830"/>
      <c r="AR33" s="830"/>
      <c r="AS33" s="830"/>
      <c r="AT33" s="830"/>
      <c r="AU33" s="830">
        <v>0</v>
      </c>
      <c r="AV33" s="830"/>
      <c r="AW33" s="830"/>
      <c r="AX33" s="830"/>
      <c r="AY33" s="830"/>
      <c r="AZ33" s="831" t="s">
        <v>529</v>
      </c>
      <c r="BA33" s="831"/>
      <c r="BB33" s="831"/>
      <c r="BC33" s="831"/>
      <c r="BD33" s="831"/>
      <c r="BE33" s="832" t="s">
        <v>416</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417</v>
      </c>
      <c r="C34" s="781"/>
      <c r="D34" s="781"/>
      <c r="E34" s="781"/>
      <c r="F34" s="781"/>
      <c r="G34" s="781"/>
      <c r="H34" s="781"/>
      <c r="I34" s="781"/>
      <c r="J34" s="781"/>
      <c r="K34" s="781"/>
      <c r="L34" s="781"/>
      <c r="M34" s="781"/>
      <c r="N34" s="781"/>
      <c r="O34" s="781"/>
      <c r="P34" s="782"/>
      <c r="Q34" s="783">
        <v>1056</v>
      </c>
      <c r="R34" s="784"/>
      <c r="S34" s="784"/>
      <c r="T34" s="784"/>
      <c r="U34" s="784"/>
      <c r="V34" s="784">
        <v>175</v>
      </c>
      <c r="W34" s="784"/>
      <c r="X34" s="784"/>
      <c r="Y34" s="784"/>
      <c r="Z34" s="784"/>
      <c r="AA34" s="784">
        <v>881</v>
      </c>
      <c r="AB34" s="784"/>
      <c r="AC34" s="784"/>
      <c r="AD34" s="784"/>
      <c r="AE34" s="785"/>
      <c r="AF34" s="786">
        <v>881</v>
      </c>
      <c r="AG34" s="787"/>
      <c r="AH34" s="787"/>
      <c r="AI34" s="787"/>
      <c r="AJ34" s="788"/>
      <c r="AK34" s="834">
        <v>651</v>
      </c>
      <c r="AL34" s="830"/>
      <c r="AM34" s="830"/>
      <c r="AN34" s="830"/>
      <c r="AO34" s="830"/>
      <c r="AP34" s="830">
        <v>11043</v>
      </c>
      <c r="AQ34" s="830"/>
      <c r="AR34" s="830"/>
      <c r="AS34" s="830"/>
      <c r="AT34" s="830"/>
      <c r="AU34" s="830">
        <v>5687</v>
      </c>
      <c r="AV34" s="830"/>
      <c r="AW34" s="830"/>
      <c r="AX34" s="830"/>
      <c r="AY34" s="830"/>
      <c r="AZ34" s="831" t="s">
        <v>529</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418</v>
      </c>
      <c r="C35" s="781"/>
      <c r="D35" s="781"/>
      <c r="E35" s="781"/>
      <c r="F35" s="781"/>
      <c r="G35" s="781"/>
      <c r="H35" s="781"/>
      <c r="I35" s="781"/>
      <c r="J35" s="781"/>
      <c r="K35" s="781"/>
      <c r="L35" s="781"/>
      <c r="M35" s="781"/>
      <c r="N35" s="781"/>
      <c r="O35" s="781"/>
      <c r="P35" s="782"/>
      <c r="Q35" s="783">
        <v>23</v>
      </c>
      <c r="R35" s="784"/>
      <c r="S35" s="784"/>
      <c r="T35" s="784"/>
      <c r="U35" s="784"/>
      <c r="V35" s="784">
        <v>2</v>
      </c>
      <c r="W35" s="784"/>
      <c r="X35" s="784"/>
      <c r="Y35" s="784"/>
      <c r="Z35" s="784"/>
      <c r="AA35" s="784">
        <v>21</v>
      </c>
      <c r="AB35" s="784"/>
      <c r="AC35" s="784"/>
      <c r="AD35" s="784"/>
      <c r="AE35" s="785"/>
      <c r="AF35" s="786">
        <v>21</v>
      </c>
      <c r="AG35" s="787"/>
      <c r="AH35" s="787"/>
      <c r="AI35" s="787"/>
      <c r="AJ35" s="788"/>
      <c r="AK35" s="834">
        <v>2</v>
      </c>
      <c r="AL35" s="830"/>
      <c r="AM35" s="830"/>
      <c r="AN35" s="830"/>
      <c r="AO35" s="830"/>
      <c r="AP35" s="830">
        <v>13</v>
      </c>
      <c r="AQ35" s="830"/>
      <c r="AR35" s="830"/>
      <c r="AS35" s="830"/>
      <c r="AT35" s="830"/>
      <c r="AU35" s="830">
        <v>13</v>
      </c>
      <c r="AV35" s="830"/>
      <c r="AW35" s="830"/>
      <c r="AX35" s="830"/>
      <c r="AY35" s="830"/>
      <c r="AZ35" s="831" t="s">
        <v>529</v>
      </c>
      <c r="BA35" s="831"/>
      <c r="BB35" s="831"/>
      <c r="BC35" s="831"/>
      <c r="BD35" s="831"/>
      <c r="BE35" s="832" t="s">
        <v>419</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420</v>
      </c>
      <c r="C36" s="781"/>
      <c r="D36" s="781"/>
      <c r="E36" s="781"/>
      <c r="F36" s="781"/>
      <c r="G36" s="781"/>
      <c r="H36" s="781"/>
      <c r="I36" s="781"/>
      <c r="J36" s="781"/>
      <c r="K36" s="781"/>
      <c r="L36" s="781"/>
      <c r="M36" s="781"/>
      <c r="N36" s="781"/>
      <c r="O36" s="781"/>
      <c r="P36" s="782"/>
      <c r="Q36" s="783">
        <v>80</v>
      </c>
      <c r="R36" s="784"/>
      <c r="S36" s="784"/>
      <c r="T36" s="784"/>
      <c r="U36" s="784"/>
      <c r="V36" s="784">
        <v>46</v>
      </c>
      <c r="W36" s="784"/>
      <c r="X36" s="784"/>
      <c r="Y36" s="784"/>
      <c r="Z36" s="784"/>
      <c r="AA36" s="784">
        <v>34</v>
      </c>
      <c r="AB36" s="784"/>
      <c r="AC36" s="784"/>
      <c r="AD36" s="784"/>
      <c r="AE36" s="785"/>
      <c r="AF36" s="786">
        <v>34</v>
      </c>
      <c r="AG36" s="787"/>
      <c r="AH36" s="787"/>
      <c r="AI36" s="787"/>
      <c r="AJ36" s="788"/>
      <c r="AK36" s="834">
        <v>29</v>
      </c>
      <c r="AL36" s="830"/>
      <c r="AM36" s="830"/>
      <c r="AN36" s="830"/>
      <c r="AO36" s="830"/>
      <c r="AP36" s="830">
        <v>145</v>
      </c>
      <c r="AQ36" s="830"/>
      <c r="AR36" s="830"/>
      <c r="AS36" s="830"/>
      <c r="AT36" s="830"/>
      <c r="AU36" s="830">
        <v>145</v>
      </c>
      <c r="AV36" s="830"/>
      <c r="AW36" s="830"/>
      <c r="AX36" s="830"/>
      <c r="AY36" s="830"/>
      <c r="AZ36" s="831" t="s">
        <v>529</v>
      </c>
      <c r="BA36" s="831"/>
      <c r="BB36" s="831"/>
      <c r="BC36" s="831"/>
      <c r="BD36" s="831"/>
      <c r="BE36" s="832" t="s">
        <v>421</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423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3937</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426</v>
      </c>
      <c r="B66" s="728"/>
      <c r="C66" s="728"/>
      <c r="D66" s="728"/>
      <c r="E66" s="728"/>
      <c r="F66" s="728"/>
      <c r="G66" s="728"/>
      <c r="H66" s="728"/>
      <c r="I66" s="728"/>
      <c r="J66" s="728"/>
      <c r="K66" s="728"/>
      <c r="L66" s="728"/>
      <c r="M66" s="728"/>
      <c r="N66" s="728"/>
      <c r="O66" s="728"/>
      <c r="P66" s="729"/>
      <c r="Q66" s="733" t="s">
        <v>400</v>
      </c>
      <c r="R66" s="734"/>
      <c r="S66" s="734"/>
      <c r="T66" s="734"/>
      <c r="U66" s="735"/>
      <c r="V66" s="733" t="s">
        <v>427</v>
      </c>
      <c r="W66" s="734"/>
      <c r="X66" s="734"/>
      <c r="Y66" s="734"/>
      <c r="Z66" s="735"/>
      <c r="AA66" s="733" t="s">
        <v>428</v>
      </c>
      <c r="AB66" s="734"/>
      <c r="AC66" s="734"/>
      <c r="AD66" s="734"/>
      <c r="AE66" s="735"/>
      <c r="AF66" s="854" t="s">
        <v>429</v>
      </c>
      <c r="AG66" s="815"/>
      <c r="AH66" s="815"/>
      <c r="AI66" s="815"/>
      <c r="AJ66" s="855"/>
      <c r="AK66" s="733" t="s">
        <v>430</v>
      </c>
      <c r="AL66" s="728"/>
      <c r="AM66" s="728"/>
      <c r="AN66" s="728"/>
      <c r="AO66" s="729"/>
      <c r="AP66" s="733" t="s">
        <v>431</v>
      </c>
      <c r="AQ66" s="734"/>
      <c r="AR66" s="734"/>
      <c r="AS66" s="734"/>
      <c r="AT66" s="735"/>
      <c r="AU66" s="733" t="s">
        <v>432</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c r="C68" s="870"/>
      <c r="D68" s="870"/>
      <c r="E68" s="870"/>
      <c r="F68" s="870"/>
      <c r="G68" s="870"/>
      <c r="H68" s="870"/>
      <c r="I68" s="870"/>
      <c r="J68" s="870"/>
      <c r="K68" s="870"/>
      <c r="L68" s="870"/>
      <c r="M68" s="870"/>
      <c r="N68" s="870"/>
      <c r="O68" s="870"/>
      <c r="P68" s="871"/>
      <c r="Q68" s="872"/>
      <c r="R68" s="866"/>
      <c r="S68" s="866"/>
      <c r="T68" s="866"/>
      <c r="U68" s="866"/>
      <c r="V68" s="866"/>
      <c r="W68" s="866"/>
      <c r="X68" s="866"/>
      <c r="Y68" s="866"/>
      <c r="Z68" s="866"/>
      <c r="AA68" s="866"/>
      <c r="AB68" s="866"/>
      <c r="AC68" s="866"/>
      <c r="AD68" s="866"/>
      <c r="AE68" s="866"/>
      <c r="AF68" s="866"/>
      <c r="AG68" s="866"/>
      <c r="AH68" s="866"/>
      <c r="AI68" s="866"/>
      <c r="AJ68" s="866"/>
      <c r="AK68" s="866"/>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c r="C69" s="874"/>
      <c r="D69" s="874"/>
      <c r="E69" s="874"/>
      <c r="F69" s="874"/>
      <c r="G69" s="874"/>
      <c r="H69" s="874"/>
      <c r="I69" s="874"/>
      <c r="J69" s="874"/>
      <c r="K69" s="874"/>
      <c r="L69" s="874"/>
      <c r="M69" s="874"/>
      <c r="N69" s="874"/>
      <c r="O69" s="874"/>
      <c r="P69" s="875"/>
      <c r="Q69" s="876"/>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c r="C70" s="874"/>
      <c r="D70" s="874"/>
      <c r="E70" s="874"/>
      <c r="F70" s="874"/>
      <c r="G70" s="874"/>
      <c r="H70" s="874"/>
      <c r="I70" s="874"/>
      <c r="J70" s="874"/>
      <c r="K70" s="874"/>
      <c r="L70" s="874"/>
      <c r="M70" s="874"/>
      <c r="N70" s="874"/>
      <c r="O70" s="874"/>
      <c r="P70" s="875"/>
      <c r="Q70" s="876"/>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433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434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440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441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442</v>
      </c>
      <c r="AB109" s="893"/>
      <c r="AC109" s="893"/>
      <c r="AD109" s="893"/>
      <c r="AE109" s="894"/>
      <c r="AF109" s="892" t="s">
        <v>443</v>
      </c>
      <c r="AG109" s="893"/>
      <c r="AH109" s="893"/>
      <c r="AI109" s="893"/>
      <c r="AJ109" s="894"/>
      <c r="AK109" s="892" t="s">
        <v>312</v>
      </c>
      <c r="AL109" s="893"/>
      <c r="AM109" s="893"/>
      <c r="AN109" s="893"/>
      <c r="AO109" s="894"/>
      <c r="AP109" s="892" t="s">
        <v>444</v>
      </c>
      <c r="AQ109" s="893"/>
      <c r="AR109" s="893"/>
      <c r="AS109" s="893"/>
      <c r="AT109" s="895"/>
      <c r="AU109" s="912" t="s">
        <v>441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442</v>
      </c>
      <c r="BR109" s="893"/>
      <c r="BS109" s="893"/>
      <c r="BT109" s="893"/>
      <c r="BU109" s="894"/>
      <c r="BV109" s="892" t="s">
        <v>443</v>
      </c>
      <c r="BW109" s="893"/>
      <c r="BX109" s="893"/>
      <c r="BY109" s="893"/>
      <c r="BZ109" s="894"/>
      <c r="CA109" s="892" t="s">
        <v>312</v>
      </c>
      <c r="CB109" s="893"/>
      <c r="CC109" s="893"/>
      <c r="CD109" s="893"/>
      <c r="CE109" s="894"/>
      <c r="CF109" s="913" t="s">
        <v>444</v>
      </c>
      <c r="CG109" s="913"/>
      <c r="CH109" s="913"/>
      <c r="CI109" s="913"/>
      <c r="CJ109" s="913"/>
      <c r="CK109" s="892" t="s">
        <v>445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442</v>
      </c>
      <c r="DH109" s="893"/>
      <c r="DI109" s="893"/>
      <c r="DJ109" s="893"/>
      <c r="DK109" s="894"/>
      <c r="DL109" s="892" t="s">
        <v>443</v>
      </c>
      <c r="DM109" s="893"/>
      <c r="DN109" s="893"/>
      <c r="DO109" s="893"/>
      <c r="DP109" s="894"/>
      <c r="DQ109" s="892" t="s">
        <v>312</v>
      </c>
      <c r="DR109" s="893"/>
      <c r="DS109" s="893"/>
      <c r="DT109" s="893"/>
      <c r="DU109" s="894"/>
      <c r="DV109" s="892" t="s">
        <v>444</v>
      </c>
      <c r="DW109" s="893"/>
      <c r="DX109" s="893"/>
      <c r="DY109" s="893"/>
      <c r="DZ109" s="895"/>
    </row>
    <row r="110" spans="1:131" s="230" customFormat="1" ht="26.25" customHeight="1" x14ac:dyDescent="0.2">
      <c r="A110" s="896" t="s">
        <v>446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3951560</v>
      </c>
      <c r="AB110" s="900"/>
      <c r="AC110" s="900"/>
      <c r="AD110" s="900"/>
      <c r="AE110" s="901"/>
      <c r="AF110" s="902">
        <v>4032871</v>
      </c>
      <c r="AG110" s="900"/>
      <c r="AH110" s="900"/>
      <c r="AI110" s="900"/>
      <c r="AJ110" s="901"/>
      <c r="AK110" s="902">
        <v>4055500</v>
      </c>
      <c r="AL110" s="900"/>
      <c r="AM110" s="900"/>
      <c r="AN110" s="900"/>
      <c r="AO110" s="901"/>
      <c r="AP110" s="903">
        <v>25.7</v>
      </c>
      <c r="AQ110" s="904"/>
      <c r="AR110" s="904"/>
      <c r="AS110" s="904"/>
      <c r="AT110" s="905"/>
      <c r="AU110" s="906" t="s">
        <v>75</v>
      </c>
      <c r="AV110" s="907"/>
      <c r="AW110" s="907"/>
      <c r="AX110" s="907"/>
      <c r="AY110" s="907"/>
      <c r="AZ110" s="929" t="s">
        <v>447</v>
      </c>
      <c r="BA110" s="897"/>
      <c r="BB110" s="897"/>
      <c r="BC110" s="897"/>
      <c r="BD110" s="897"/>
      <c r="BE110" s="897"/>
      <c r="BF110" s="897"/>
      <c r="BG110" s="897"/>
      <c r="BH110" s="897"/>
      <c r="BI110" s="897"/>
      <c r="BJ110" s="897"/>
      <c r="BK110" s="897"/>
      <c r="BL110" s="897"/>
      <c r="BM110" s="897"/>
      <c r="BN110" s="897"/>
      <c r="BO110" s="897"/>
      <c r="BP110" s="898"/>
      <c r="BQ110" s="930">
        <v>40422610</v>
      </c>
      <c r="BR110" s="931"/>
      <c r="BS110" s="931"/>
      <c r="BT110" s="931"/>
      <c r="BU110" s="931"/>
      <c r="BV110" s="931">
        <v>39947940</v>
      </c>
      <c r="BW110" s="931"/>
      <c r="BX110" s="931"/>
      <c r="BY110" s="931"/>
      <c r="BZ110" s="931"/>
      <c r="CA110" s="931">
        <v>38396796</v>
      </c>
      <c r="CB110" s="931"/>
      <c r="CC110" s="931"/>
      <c r="CD110" s="931"/>
      <c r="CE110" s="931"/>
      <c r="CF110" s="944">
        <v>243.5</v>
      </c>
      <c r="CG110" s="945"/>
      <c r="CH110" s="945"/>
      <c r="CI110" s="945"/>
      <c r="CJ110" s="945"/>
      <c r="CK110" s="946" t="s">
        <v>448</v>
      </c>
      <c r="CL110" s="947"/>
      <c r="CM110" s="929" t="s">
        <v>449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132</v>
      </c>
      <c r="DM110" s="931"/>
      <c r="DN110" s="931"/>
      <c r="DO110" s="931"/>
      <c r="DP110" s="931"/>
      <c r="DQ110" s="931" t="s">
        <v>411</v>
      </c>
      <c r="DR110" s="931"/>
      <c r="DS110" s="931"/>
      <c r="DT110" s="931"/>
      <c r="DU110" s="931"/>
      <c r="DV110" s="932" t="s">
        <v>411</v>
      </c>
      <c r="DW110" s="932"/>
      <c r="DX110" s="932"/>
      <c r="DY110" s="932"/>
      <c r="DZ110" s="933"/>
    </row>
    <row r="111" spans="1:131" s="230" customFormat="1" ht="26.25" customHeight="1" x14ac:dyDescent="0.2">
      <c r="A111" s="934" t="s">
        <v>450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132</v>
      </c>
      <c r="AB111" s="938"/>
      <c r="AC111" s="938"/>
      <c r="AD111" s="938"/>
      <c r="AE111" s="939"/>
      <c r="AF111" s="940" t="s">
        <v>424</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451</v>
      </c>
      <c r="BA111" s="923"/>
      <c r="BB111" s="923"/>
      <c r="BC111" s="923"/>
      <c r="BD111" s="923"/>
      <c r="BE111" s="923"/>
      <c r="BF111" s="923"/>
      <c r="BG111" s="923"/>
      <c r="BH111" s="923"/>
      <c r="BI111" s="923"/>
      <c r="BJ111" s="923"/>
      <c r="BK111" s="923"/>
      <c r="BL111" s="923"/>
      <c r="BM111" s="923"/>
      <c r="BN111" s="923"/>
      <c r="BO111" s="923"/>
      <c r="BP111" s="924"/>
      <c r="BQ111" s="925">
        <v>730260</v>
      </c>
      <c r="BR111" s="926"/>
      <c r="BS111" s="926"/>
      <c r="BT111" s="926"/>
      <c r="BU111" s="926"/>
      <c r="BV111" s="926">
        <v>669550</v>
      </c>
      <c r="BW111" s="926"/>
      <c r="BX111" s="926"/>
      <c r="BY111" s="926"/>
      <c r="BZ111" s="926"/>
      <c r="CA111" s="926">
        <v>613365</v>
      </c>
      <c r="CB111" s="926"/>
      <c r="CC111" s="926"/>
      <c r="CD111" s="926"/>
      <c r="CE111" s="926"/>
      <c r="CF111" s="920">
        <v>3.9</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453</v>
      </c>
      <c r="DM111" s="926"/>
      <c r="DN111" s="926"/>
      <c r="DO111" s="926"/>
      <c r="DP111" s="926"/>
      <c r="DQ111" s="926" t="s">
        <v>132</v>
      </c>
      <c r="DR111" s="926"/>
      <c r="DS111" s="926"/>
      <c r="DT111" s="926"/>
      <c r="DU111" s="926"/>
      <c r="DV111" s="927" t="s">
        <v>132</v>
      </c>
      <c r="DW111" s="927"/>
      <c r="DX111" s="927"/>
      <c r="DY111" s="927"/>
      <c r="DZ111" s="928"/>
    </row>
    <row r="112" spans="1:131" s="230" customFormat="1" ht="26.25" customHeight="1" x14ac:dyDescent="0.2">
      <c r="A112" s="952" t="s">
        <v>454</v>
      </c>
      <c r="B112" s="953"/>
      <c r="C112" s="923" t="s">
        <v>455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132</v>
      </c>
      <c r="AB112" s="959"/>
      <c r="AC112" s="959"/>
      <c r="AD112" s="959"/>
      <c r="AE112" s="960"/>
      <c r="AF112" s="961" t="s">
        <v>411</v>
      </c>
      <c r="AG112" s="959"/>
      <c r="AH112" s="959"/>
      <c r="AI112" s="959"/>
      <c r="AJ112" s="960"/>
      <c r="AK112" s="961" t="s">
        <v>456</v>
      </c>
      <c r="AL112" s="959"/>
      <c r="AM112" s="959"/>
      <c r="AN112" s="959"/>
      <c r="AO112" s="960"/>
      <c r="AP112" s="962" t="s">
        <v>424</v>
      </c>
      <c r="AQ112" s="963"/>
      <c r="AR112" s="963"/>
      <c r="AS112" s="963"/>
      <c r="AT112" s="964"/>
      <c r="AU112" s="908"/>
      <c r="AV112" s="909"/>
      <c r="AW112" s="909"/>
      <c r="AX112" s="909"/>
      <c r="AY112" s="909"/>
      <c r="AZ112" s="922" t="s">
        <v>457</v>
      </c>
      <c r="BA112" s="923"/>
      <c r="BB112" s="923"/>
      <c r="BC112" s="923"/>
      <c r="BD112" s="923"/>
      <c r="BE112" s="923"/>
      <c r="BF112" s="923"/>
      <c r="BG112" s="923"/>
      <c r="BH112" s="923"/>
      <c r="BI112" s="923"/>
      <c r="BJ112" s="923"/>
      <c r="BK112" s="923"/>
      <c r="BL112" s="923"/>
      <c r="BM112" s="923"/>
      <c r="BN112" s="923"/>
      <c r="BO112" s="923"/>
      <c r="BP112" s="924"/>
      <c r="BQ112" s="925">
        <v>11822511</v>
      </c>
      <c r="BR112" s="926"/>
      <c r="BS112" s="926"/>
      <c r="BT112" s="926"/>
      <c r="BU112" s="926"/>
      <c r="BV112" s="926">
        <v>9992271</v>
      </c>
      <c r="BW112" s="926"/>
      <c r="BX112" s="926"/>
      <c r="BY112" s="926"/>
      <c r="BZ112" s="926"/>
      <c r="CA112" s="926">
        <v>8119252</v>
      </c>
      <c r="CB112" s="926"/>
      <c r="CC112" s="926"/>
      <c r="CD112" s="926"/>
      <c r="CE112" s="926"/>
      <c r="CF112" s="920">
        <v>51.5</v>
      </c>
      <c r="CG112" s="921"/>
      <c r="CH112" s="921"/>
      <c r="CI112" s="921"/>
      <c r="CJ112" s="921"/>
      <c r="CK112" s="948"/>
      <c r="CL112" s="949"/>
      <c r="CM112" s="922" t="s">
        <v>458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132</v>
      </c>
      <c r="DH112" s="926"/>
      <c r="DI112" s="926"/>
      <c r="DJ112" s="926"/>
      <c r="DK112" s="926"/>
      <c r="DL112" s="926" t="s">
        <v>132</v>
      </c>
      <c r="DM112" s="926"/>
      <c r="DN112" s="926"/>
      <c r="DO112" s="926"/>
      <c r="DP112" s="926"/>
      <c r="DQ112" s="926" t="s">
        <v>411</v>
      </c>
      <c r="DR112" s="926"/>
      <c r="DS112" s="926"/>
      <c r="DT112" s="926"/>
      <c r="DU112" s="926"/>
      <c r="DV112" s="927" t="s">
        <v>132</v>
      </c>
      <c r="DW112" s="927"/>
      <c r="DX112" s="927"/>
      <c r="DY112" s="927"/>
      <c r="DZ112" s="928"/>
    </row>
    <row r="113" spans="1:130" s="230" customFormat="1" ht="26.25" customHeight="1" x14ac:dyDescent="0.2">
      <c r="A113" s="954"/>
      <c r="B113" s="955"/>
      <c r="C113" s="923" t="s">
        <v>459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1021997</v>
      </c>
      <c r="AB113" s="938"/>
      <c r="AC113" s="938"/>
      <c r="AD113" s="938"/>
      <c r="AE113" s="939"/>
      <c r="AF113" s="940">
        <v>918900</v>
      </c>
      <c r="AG113" s="938"/>
      <c r="AH113" s="938"/>
      <c r="AI113" s="938"/>
      <c r="AJ113" s="939"/>
      <c r="AK113" s="940">
        <v>854039</v>
      </c>
      <c r="AL113" s="938"/>
      <c r="AM113" s="938"/>
      <c r="AN113" s="938"/>
      <c r="AO113" s="939"/>
      <c r="AP113" s="941">
        <v>5.4</v>
      </c>
      <c r="AQ113" s="942"/>
      <c r="AR113" s="942"/>
      <c r="AS113" s="942"/>
      <c r="AT113" s="943"/>
      <c r="AU113" s="908"/>
      <c r="AV113" s="909"/>
      <c r="AW113" s="909"/>
      <c r="AX113" s="909"/>
      <c r="AY113" s="909"/>
      <c r="AZ113" s="922" t="s">
        <v>460</v>
      </c>
      <c r="BA113" s="923"/>
      <c r="BB113" s="923"/>
      <c r="BC113" s="923"/>
      <c r="BD113" s="923"/>
      <c r="BE113" s="923"/>
      <c r="BF113" s="923"/>
      <c r="BG113" s="923"/>
      <c r="BH113" s="923"/>
      <c r="BI113" s="923"/>
      <c r="BJ113" s="923"/>
      <c r="BK113" s="923"/>
      <c r="BL113" s="923"/>
      <c r="BM113" s="923"/>
      <c r="BN113" s="923"/>
      <c r="BO113" s="923"/>
      <c r="BP113" s="924"/>
      <c r="BQ113" s="925">
        <v>171652</v>
      </c>
      <c r="BR113" s="926"/>
      <c r="BS113" s="926"/>
      <c r="BT113" s="926"/>
      <c r="BU113" s="926"/>
      <c r="BV113" s="926">
        <v>198488</v>
      </c>
      <c r="BW113" s="926"/>
      <c r="BX113" s="926"/>
      <c r="BY113" s="926"/>
      <c r="BZ113" s="926"/>
      <c r="CA113" s="926">
        <v>181258</v>
      </c>
      <c r="CB113" s="926"/>
      <c r="CC113" s="926"/>
      <c r="CD113" s="926"/>
      <c r="CE113" s="926"/>
      <c r="CF113" s="920">
        <v>1.1000000000000001</v>
      </c>
      <c r="CG113" s="921"/>
      <c r="CH113" s="921"/>
      <c r="CI113" s="921"/>
      <c r="CJ113" s="921"/>
      <c r="CK113" s="948"/>
      <c r="CL113" s="949"/>
      <c r="CM113" s="922" t="s">
        <v>461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132</v>
      </c>
      <c r="DH113" s="959"/>
      <c r="DI113" s="959"/>
      <c r="DJ113" s="959"/>
      <c r="DK113" s="960"/>
      <c r="DL113" s="961" t="s">
        <v>132</v>
      </c>
      <c r="DM113" s="959"/>
      <c r="DN113" s="959"/>
      <c r="DO113" s="959"/>
      <c r="DP113" s="960"/>
      <c r="DQ113" s="961" t="s">
        <v>132</v>
      </c>
      <c r="DR113" s="959"/>
      <c r="DS113" s="959"/>
      <c r="DT113" s="959"/>
      <c r="DU113" s="960"/>
      <c r="DV113" s="962" t="s">
        <v>132</v>
      </c>
      <c r="DW113" s="963"/>
      <c r="DX113" s="963"/>
      <c r="DY113" s="963"/>
      <c r="DZ113" s="964"/>
    </row>
    <row r="114" spans="1:130" s="230" customFormat="1" ht="26.25" customHeight="1" x14ac:dyDescent="0.2">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22694</v>
      </c>
      <c r="AB114" s="959"/>
      <c r="AC114" s="959"/>
      <c r="AD114" s="959"/>
      <c r="AE114" s="960"/>
      <c r="AF114" s="961">
        <v>25362</v>
      </c>
      <c r="AG114" s="959"/>
      <c r="AH114" s="959"/>
      <c r="AI114" s="959"/>
      <c r="AJ114" s="960"/>
      <c r="AK114" s="961">
        <v>15833</v>
      </c>
      <c r="AL114" s="959"/>
      <c r="AM114" s="959"/>
      <c r="AN114" s="959"/>
      <c r="AO114" s="960"/>
      <c r="AP114" s="962">
        <v>0.1</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4867431</v>
      </c>
      <c r="BR114" s="926"/>
      <c r="BS114" s="926"/>
      <c r="BT114" s="926"/>
      <c r="BU114" s="926"/>
      <c r="BV114" s="926">
        <v>4811813</v>
      </c>
      <c r="BW114" s="926"/>
      <c r="BX114" s="926"/>
      <c r="BY114" s="926"/>
      <c r="BZ114" s="926"/>
      <c r="CA114" s="926">
        <v>4797409</v>
      </c>
      <c r="CB114" s="926"/>
      <c r="CC114" s="926"/>
      <c r="CD114" s="926"/>
      <c r="CE114" s="926"/>
      <c r="CF114" s="920">
        <v>30.4</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424</v>
      </c>
      <c r="DH114" s="959"/>
      <c r="DI114" s="959"/>
      <c r="DJ114" s="959"/>
      <c r="DK114" s="960"/>
      <c r="DL114" s="961" t="s">
        <v>456</v>
      </c>
      <c r="DM114" s="959"/>
      <c r="DN114" s="959"/>
      <c r="DO114" s="959"/>
      <c r="DP114" s="960"/>
      <c r="DQ114" s="961" t="s">
        <v>456</v>
      </c>
      <c r="DR114" s="959"/>
      <c r="DS114" s="959"/>
      <c r="DT114" s="959"/>
      <c r="DU114" s="960"/>
      <c r="DV114" s="962" t="s">
        <v>132</v>
      </c>
      <c r="DW114" s="963"/>
      <c r="DX114" s="963"/>
      <c r="DY114" s="963"/>
      <c r="DZ114" s="964"/>
    </row>
    <row r="115" spans="1:130" s="230" customFormat="1" ht="26.25" customHeight="1" x14ac:dyDescent="0.2">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7946</v>
      </c>
      <c r="AB115" s="938"/>
      <c r="AC115" s="938"/>
      <c r="AD115" s="938"/>
      <c r="AE115" s="939"/>
      <c r="AF115" s="940">
        <v>1591</v>
      </c>
      <c r="AG115" s="938"/>
      <c r="AH115" s="938"/>
      <c r="AI115" s="938"/>
      <c r="AJ115" s="939"/>
      <c r="AK115" s="940">
        <v>1078</v>
      </c>
      <c r="AL115" s="938"/>
      <c r="AM115" s="938"/>
      <c r="AN115" s="938"/>
      <c r="AO115" s="939"/>
      <c r="AP115" s="941">
        <v>0</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v>9204</v>
      </c>
      <c r="BR115" s="926"/>
      <c r="BS115" s="926"/>
      <c r="BT115" s="926"/>
      <c r="BU115" s="926"/>
      <c r="BV115" s="926">
        <v>5907</v>
      </c>
      <c r="BW115" s="926"/>
      <c r="BX115" s="926"/>
      <c r="BY115" s="926"/>
      <c r="BZ115" s="926"/>
      <c r="CA115" s="926">
        <v>3033</v>
      </c>
      <c r="CB115" s="926"/>
      <c r="CC115" s="926"/>
      <c r="CD115" s="926"/>
      <c r="CE115" s="926"/>
      <c r="CF115" s="920">
        <v>0</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132</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18</v>
      </c>
      <c r="AB116" s="959"/>
      <c r="AC116" s="959"/>
      <c r="AD116" s="959"/>
      <c r="AE116" s="960"/>
      <c r="AF116" s="961">
        <v>77</v>
      </c>
      <c r="AG116" s="959"/>
      <c r="AH116" s="959"/>
      <c r="AI116" s="959"/>
      <c r="AJ116" s="960"/>
      <c r="AK116" s="961" t="s">
        <v>132</v>
      </c>
      <c r="AL116" s="959"/>
      <c r="AM116" s="959"/>
      <c r="AN116" s="959"/>
      <c r="AO116" s="960"/>
      <c r="AP116" s="962" t="s">
        <v>424</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456</v>
      </c>
      <c r="BR116" s="926"/>
      <c r="BS116" s="926"/>
      <c r="BT116" s="926"/>
      <c r="BU116" s="926"/>
      <c r="BV116" s="926" t="s">
        <v>132</v>
      </c>
      <c r="BW116" s="926"/>
      <c r="BX116" s="926"/>
      <c r="BY116" s="926"/>
      <c r="BZ116" s="926"/>
      <c r="CA116" s="926" t="s">
        <v>132</v>
      </c>
      <c r="CB116" s="926"/>
      <c r="CC116" s="926"/>
      <c r="CD116" s="926"/>
      <c r="CE116" s="926"/>
      <c r="CF116" s="920" t="s">
        <v>132</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411</v>
      </c>
      <c r="DH116" s="959"/>
      <c r="DI116" s="959"/>
      <c r="DJ116" s="959"/>
      <c r="DK116" s="960"/>
      <c r="DL116" s="961" t="s">
        <v>453</v>
      </c>
      <c r="DM116" s="959"/>
      <c r="DN116" s="959"/>
      <c r="DO116" s="959"/>
      <c r="DP116" s="960"/>
      <c r="DQ116" s="961" t="s">
        <v>132</v>
      </c>
      <c r="DR116" s="959"/>
      <c r="DS116" s="959"/>
      <c r="DT116" s="959"/>
      <c r="DU116" s="960"/>
      <c r="DV116" s="962" t="s">
        <v>132</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5004215</v>
      </c>
      <c r="AB117" s="979"/>
      <c r="AC117" s="979"/>
      <c r="AD117" s="979"/>
      <c r="AE117" s="980"/>
      <c r="AF117" s="981">
        <v>4978801</v>
      </c>
      <c r="AG117" s="979"/>
      <c r="AH117" s="979"/>
      <c r="AI117" s="979"/>
      <c r="AJ117" s="980"/>
      <c r="AK117" s="981">
        <v>4926450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411</v>
      </c>
      <c r="BR117" s="926"/>
      <c r="BS117" s="926"/>
      <c r="BT117" s="926"/>
      <c r="BU117" s="926"/>
      <c r="BV117" s="926" t="s">
        <v>424</v>
      </c>
      <c r="BW117" s="926"/>
      <c r="BX117" s="926"/>
      <c r="BY117" s="926"/>
      <c r="BZ117" s="926"/>
      <c r="CA117" s="926" t="s">
        <v>132</v>
      </c>
      <c r="CB117" s="926"/>
      <c r="CC117" s="926"/>
      <c r="CD117" s="926"/>
      <c r="CE117" s="926"/>
      <c r="CF117" s="920" t="s">
        <v>132</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411</v>
      </c>
      <c r="DH117" s="959"/>
      <c r="DI117" s="959"/>
      <c r="DJ117" s="959"/>
      <c r="DK117" s="960"/>
      <c r="DL117" s="961" t="s">
        <v>132</v>
      </c>
      <c r="DM117" s="959"/>
      <c r="DN117" s="959"/>
      <c r="DO117" s="959"/>
      <c r="DP117" s="960"/>
      <c r="DQ117" s="961" t="s">
        <v>132</v>
      </c>
      <c r="DR117" s="959"/>
      <c r="DS117" s="959"/>
      <c r="DT117" s="959"/>
      <c r="DU117" s="960"/>
      <c r="DV117" s="962" t="s">
        <v>132</v>
      </c>
      <c r="DW117" s="963"/>
      <c r="DX117" s="963"/>
      <c r="DY117" s="963"/>
      <c r="DZ117" s="964"/>
    </row>
    <row r="118" spans="1:130" s="230" customFormat="1" ht="26.25" customHeight="1" x14ac:dyDescent="0.2">
      <c r="A118" s="912" t="s">
        <v>445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442</v>
      </c>
      <c r="AB118" s="893"/>
      <c r="AC118" s="893"/>
      <c r="AD118" s="893"/>
      <c r="AE118" s="894"/>
      <c r="AF118" s="892" t="s">
        <v>443</v>
      </c>
      <c r="AG118" s="893"/>
      <c r="AH118" s="893"/>
      <c r="AI118" s="893"/>
      <c r="AJ118" s="894"/>
      <c r="AK118" s="892" t="s">
        <v>312</v>
      </c>
      <c r="AL118" s="893"/>
      <c r="AM118" s="893"/>
      <c r="AN118" s="893"/>
      <c r="AO118" s="894"/>
      <c r="AP118" s="970" t="s">
        <v>444</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424</v>
      </c>
      <c r="BW118" s="1000"/>
      <c r="BX118" s="1000"/>
      <c r="BY118" s="1000"/>
      <c r="BZ118" s="1000"/>
      <c r="CA118" s="1000" t="s">
        <v>424</v>
      </c>
      <c r="CB118" s="1000"/>
      <c r="CC118" s="1000"/>
      <c r="CD118" s="1000"/>
      <c r="CE118" s="1000"/>
      <c r="CF118" s="920" t="s">
        <v>132</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132</v>
      </c>
      <c r="DH118" s="959"/>
      <c r="DI118" s="959"/>
      <c r="DJ118" s="959"/>
      <c r="DK118" s="960"/>
      <c r="DL118" s="961" t="s">
        <v>132</v>
      </c>
      <c r="DM118" s="959"/>
      <c r="DN118" s="959"/>
      <c r="DO118" s="959"/>
      <c r="DP118" s="960"/>
      <c r="DQ118" s="961" t="s">
        <v>132</v>
      </c>
      <c r="DR118" s="959"/>
      <c r="DS118" s="959"/>
      <c r="DT118" s="959"/>
      <c r="DU118" s="960"/>
      <c r="DV118" s="962" t="s">
        <v>476</v>
      </c>
      <c r="DW118" s="963"/>
      <c r="DX118" s="963"/>
      <c r="DY118" s="963"/>
      <c r="DZ118" s="964"/>
    </row>
    <row r="119" spans="1:130" s="230" customFormat="1" ht="26.25" customHeight="1" x14ac:dyDescent="0.2">
      <c r="A119" s="1056" t="s">
        <v>448</v>
      </c>
      <c r="B119" s="947"/>
      <c r="C119" s="929" t="s">
        <v>449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411</v>
      </c>
      <c r="AB119" s="900"/>
      <c r="AC119" s="900"/>
      <c r="AD119" s="900"/>
      <c r="AE119" s="901"/>
      <c r="AF119" s="902" t="s">
        <v>132</v>
      </c>
      <c r="AG119" s="900"/>
      <c r="AH119" s="900"/>
      <c r="AI119" s="900"/>
      <c r="AJ119" s="901"/>
      <c r="AK119" s="902" t="s">
        <v>132</v>
      </c>
      <c r="AL119" s="900"/>
      <c r="AM119" s="900"/>
      <c r="AN119" s="900"/>
      <c r="AO119" s="901"/>
      <c r="AP119" s="903" t="s">
        <v>132</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477</v>
      </c>
      <c r="BP119" s="1005"/>
      <c r="BQ119" s="999">
        <v>58023668</v>
      </c>
      <c r="BR119" s="1000"/>
      <c r="BS119" s="1000"/>
      <c r="BT119" s="1000"/>
      <c r="BU119" s="1000"/>
      <c r="BV119" s="1000">
        <v>55625969</v>
      </c>
      <c r="BW119" s="1000"/>
      <c r="BX119" s="1000"/>
      <c r="BY119" s="1000"/>
      <c r="BZ119" s="1000"/>
      <c r="CA119" s="1000">
        <v>52111113</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730260</v>
      </c>
      <c r="DH119" s="986"/>
      <c r="DI119" s="986"/>
      <c r="DJ119" s="986"/>
      <c r="DK119" s="987"/>
      <c r="DL119" s="985">
        <v>669550</v>
      </c>
      <c r="DM119" s="986"/>
      <c r="DN119" s="986"/>
      <c r="DO119" s="986"/>
      <c r="DP119" s="987"/>
      <c r="DQ119" s="985">
        <v>613365</v>
      </c>
      <c r="DR119" s="986"/>
      <c r="DS119" s="986"/>
      <c r="DT119" s="986"/>
      <c r="DU119" s="987"/>
      <c r="DV119" s="988">
        <v>3.9</v>
      </c>
      <c r="DW119" s="989"/>
      <c r="DX119" s="989"/>
      <c r="DY119" s="989"/>
      <c r="DZ119" s="990"/>
    </row>
    <row r="120" spans="1:130" s="230" customFormat="1" ht="26.25" customHeight="1" x14ac:dyDescent="0.2">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424</v>
      </c>
      <c r="AB120" s="959"/>
      <c r="AC120" s="959"/>
      <c r="AD120" s="959"/>
      <c r="AE120" s="960"/>
      <c r="AF120" s="961" t="s">
        <v>132</v>
      </c>
      <c r="AG120" s="959"/>
      <c r="AH120" s="959"/>
      <c r="AI120" s="959"/>
      <c r="AJ120" s="960"/>
      <c r="AK120" s="961" t="s">
        <v>411</v>
      </c>
      <c r="AL120" s="959"/>
      <c r="AM120" s="959"/>
      <c r="AN120" s="959"/>
      <c r="AO120" s="960"/>
      <c r="AP120" s="962" t="s">
        <v>132</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15607745</v>
      </c>
      <c r="BR120" s="931"/>
      <c r="BS120" s="931"/>
      <c r="BT120" s="931"/>
      <c r="BU120" s="931"/>
      <c r="BV120" s="931">
        <v>17599844</v>
      </c>
      <c r="BW120" s="931"/>
      <c r="BX120" s="931"/>
      <c r="BY120" s="931"/>
      <c r="BZ120" s="931"/>
      <c r="CA120" s="931">
        <v>17379213</v>
      </c>
      <c r="CB120" s="931"/>
      <c r="CC120" s="931"/>
      <c r="CD120" s="931"/>
      <c r="CE120" s="931"/>
      <c r="CF120" s="944">
        <v>110.2</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8892041</v>
      </c>
      <c r="DH120" s="931"/>
      <c r="DI120" s="931"/>
      <c r="DJ120" s="931"/>
      <c r="DK120" s="931"/>
      <c r="DL120" s="931">
        <v>7307032</v>
      </c>
      <c r="DM120" s="931"/>
      <c r="DN120" s="931"/>
      <c r="DO120" s="931"/>
      <c r="DP120" s="931"/>
      <c r="DQ120" s="931">
        <v>5687090</v>
      </c>
      <c r="DR120" s="931"/>
      <c r="DS120" s="931"/>
      <c r="DT120" s="931"/>
      <c r="DU120" s="931"/>
      <c r="DV120" s="932">
        <v>36.1</v>
      </c>
      <c r="DW120" s="932"/>
      <c r="DX120" s="932"/>
      <c r="DY120" s="932"/>
      <c r="DZ120" s="933"/>
    </row>
    <row r="121" spans="1:130" s="230" customFormat="1" ht="26.25" customHeight="1" x14ac:dyDescent="0.2">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424</v>
      </c>
      <c r="AB121" s="959"/>
      <c r="AC121" s="959"/>
      <c r="AD121" s="959"/>
      <c r="AE121" s="960"/>
      <c r="AF121" s="961" t="s">
        <v>132</v>
      </c>
      <c r="AG121" s="959"/>
      <c r="AH121" s="959"/>
      <c r="AI121" s="959"/>
      <c r="AJ121" s="960"/>
      <c r="AK121" s="961" t="s">
        <v>424</v>
      </c>
      <c r="AL121" s="959"/>
      <c r="AM121" s="959"/>
      <c r="AN121" s="959"/>
      <c r="AO121" s="960"/>
      <c r="AP121" s="962" t="s">
        <v>424</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423874</v>
      </c>
      <c r="BR121" s="926"/>
      <c r="BS121" s="926"/>
      <c r="BT121" s="926"/>
      <c r="BU121" s="926"/>
      <c r="BV121" s="926">
        <v>407619</v>
      </c>
      <c r="BW121" s="926"/>
      <c r="BX121" s="926"/>
      <c r="BY121" s="926"/>
      <c r="BZ121" s="926"/>
      <c r="CA121" s="926">
        <v>387305</v>
      </c>
      <c r="CB121" s="926"/>
      <c r="CC121" s="926"/>
      <c r="CD121" s="926"/>
      <c r="CE121" s="926"/>
      <c r="CF121" s="920">
        <v>2.5</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v>2724520</v>
      </c>
      <c r="DH121" s="926"/>
      <c r="DI121" s="926"/>
      <c r="DJ121" s="926"/>
      <c r="DK121" s="926"/>
      <c r="DL121" s="926">
        <v>2505970</v>
      </c>
      <c r="DM121" s="926"/>
      <c r="DN121" s="926"/>
      <c r="DO121" s="926"/>
      <c r="DP121" s="926"/>
      <c r="DQ121" s="926">
        <v>2274244</v>
      </c>
      <c r="DR121" s="926"/>
      <c r="DS121" s="926"/>
      <c r="DT121" s="926"/>
      <c r="DU121" s="926"/>
      <c r="DV121" s="927">
        <v>14.4</v>
      </c>
      <c r="DW121" s="927"/>
      <c r="DX121" s="927"/>
      <c r="DY121" s="927"/>
      <c r="DZ121" s="928"/>
    </row>
    <row r="122" spans="1:130" s="230" customFormat="1" ht="26.25" customHeight="1" x14ac:dyDescent="0.2">
      <c r="A122" s="1057"/>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424</v>
      </c>
      <c r="AB122" s="959"/>
      <c r="AC122" s="959"/>
      <c r="AD122" s="959"/>
      <c r="AE122" s="960"/>
      <c r="AF122" s="961" t="s">
        <v>411</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38116109</v>
      </c>
      <c r="BR122" s="1000"/>
      <c r="BS122" s="1000"/>
      <c r="BT122" s="1000"/>
      <c r="BU122" s="1000"/>
      <c r="BV122" s="1000">
        <v>36721332</v>
      </c>
      <c r="BW122" s="1000"/>
      <c r="BX122" s="1000"/>
      <c r="BY122" s="1000"/>
      <c r="BZ122" s="1000"/>
      <c r="CA122" s="1000">
        <v>34558223</v>
      </c>
      <c r="CB122" s="1000"/>
      <c r="CC122" s="1000"/>
      <c r="CD122" s="1000"/>
      <c r="CE122" s="1000"/>
      <c r="CF122" s="1017">
        <v>219.2</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v>189536</v>
      </c>
      <c r="DH122" s="926"/>
      <c r="DI122" s="926"/>
      <c r="DJ122" s="926"/>
      <c r="DK122" s="926"/>
      <c r="DL122" s="926">
        <v>164104</v>
      </c>
      <c r="DM122" s="926"/>
      <c r="DN122" s="926"/>
      <c r="DO122" s="926"/>
      <c r="DP122" s="926"/>
      <c r="DQ122" s="926">
        <v>144929</v>
      </c>
      <c r="DR122" s="926"/>
      <c r="DS122" s="926"/>
      <c r="DT122" s="926"/>
      <c r="DU122" s="926"/>
      <c r="DV122" s="927">
        <v>0.9</v>
      </c>
      <c r="DW122" s="927"/>
      <c r="DX122" s="927"/>
      <c r="DY122" s="927"/>
      <c r="DZ122" s="928"/>
    </row>
    <row r="123" spans="1:130" s="230" customFormat="1" ht="26.25" customHeight="1" x14ac:dyDescent="0.2">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424</v>
      </c>
      <c r="AG123" s="959"/>
      <c r="AH123" s="959"/>
      <c r="AI123" s="959"/>
      <c r="AJ123" s="960"/>
      <c r="AK123" s="961" t="s">
        <v>132</v>
      </c>
      <c r="AL123" s="959"/>
      <c r="AM123" s="959"/>
      <c r="AN123" s="959"/>
      <c r="AO123" s="960"/>
      <c r="AP123" s="962" t="s">
        <v>132</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488</v>
      </c>
      <c r="BP123" s="1005"/>
      <c r="BQ123" s="1063">
        <v>54147728</v>
      </c>
      <c r="BR123" s="1064"/>
      <c r="BS123" s="1064"/>
      <c r="BT123" s="1064"/>
      <c r="BU123" s="1064"/>
      <c r="BV123" s="1064">
        <v>54728795</v>
      </c>
      <c r="BW123" s="1064"/>
      <c r="BX123" s="1064"/>
      <c r="BY123" s="1064"/>
      <c r="BZ123" s="1064"/>
      <c r="CA123" s="1064">
        <v>52324741</v>
      </c>
      <c r="CB123" s="1064"/>
      <c r="CC123" s="1064"/>
      <c r="CD123" s="1064"/>
      <c r="CE123" s="1064"/>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v>16414</v>
      </c>
      <c r="DH123" s="959"/>
      <c r="DI123" s="959"/>
      <c r="DJ123" s="959"/>
      <c r="DK123" s="960"/>
      <c r="DL123" s="961">
        <v>15165</v>
      </c>
      <c r="DM123" s="959"/>
      <c r="DN123" s="959"/>
      <c r="DO123" s="959"/>
      <c r="DP123" s="960"/>
      <c r="DQ123" s="961">
        <v>12989</v>
      </c>
      <c r="DR123" s="959"/>
      <c r="DS123" s="959"/>
      <c r="DT123" s="959"/>
      <c r="DU123" s="960"/>
      <c r="DV123" s="962">
        <v>0.1</v>
      </c>
      <c r="DW123" s="963"/>
      <c r="DX123" s="963"/>
      <c r="DY123" s="963"/>
      <c r="DZ123" s="964"/>
    </row>
    <row r="124" spans="1:130" s="230" customFormat="1" ht="26.25" customHeight="1" thickBot="1" x14ac:dyDescent="0.25">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424</v>
      </c>
      <c r="AL124" s="959"/>
      <c r="AM124" s="959"/>
      <c r="AN124" s="959"/>
      <c r="AO124" s="960"/>
      <c r="AP124" s="962" t="s">
        <v>424</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24.9</v>
      </c>
      <c r="BR124" s="1027"/>
      <c r="BS124" s="1027"/>
      <c r="BT124" s="1027"/>
      <c r="BU124" s="1027"/>
      <c r="BV124" s="1027">
        <v>5.5</v>
      </c>
      <c r="BW124" s="1027"/>
      <c r="BX124" s="1027"/>
      <c r="BY124" s="1027"/>
      <c r="BZ124" s="1027"/>
      <c r="CA124" s="1027" t="s">
        <v>132</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t="s">
        <v>453</v>
      </c>
      <c r="DH124" s="986"/>
      <c r="DI124" s="986"/>
      <c r="DJ124" s="986"/>
      <c r="DK124" s="987"/>
      <c r="DL124" s="985" t="s">
        <v>132</v>
      </c>
      <c r="DM124" s="986"/>
      <c r="DN124" s="986"/>
      <c r="DO124" s="986"/>
      <c r="DP124" s="987"/>
      <c r="DQ124" s="985" t="s">
        <v>411</v>
      </c>
      <c r="DR124" s="986"/>
      <c r="DS124" s="986"/>
      <c r="DT124" s="986"/>
      <c r="DU124" s="987"/>
      <c r="DV124" s="988" t="s">
        <v>424</v>
      </c>
      <c r="DW124" s="989"/>
      <c r="DX124" s="989"/>
      <c r="DY124" s="989"/>
      <c r="DZ124" s="990"/>
    </row>
    <row r="125" spans="1:130" s="230" customFormat="1" ht="26.25" customHeight="1" x14ac:dyDescent="0.2">
      <c r="A125" s="1057"/>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411</v>
      </c>
      <c r="AG125" s="959"/>
      <c r="AH125" s="959"/>
      <c r="AI125" s="959"/>
      <c r="AJ125" s="960"/>
      <c r="AK125" s="961" t="s">
        <v>453</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494</v>
      </c>
      <c r="DM125" s="931"/>
      <c r="DN125" s="931"/>
      <c r="DO125" s="931"/>
      <c r="DP125" s="931"/>
      <c r="DQ125" s="931" t="s">
        <v>132</v>
      </c>
      <c r="DR125" s="931"/>
      <c r="DS125" s="931"/>
      <c r="DT125" s="931"/>
      <c r="DU125" s="931"/>
      <c r="DV125" s="932" t="s">
        <v>453</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476</v>
      </c>
      <c r="AB126" s="959"/>
      <c r="AC126" s="959"/>
      <c r="AD126" s="959"/>
      <c r="AE126" s="960"/>
      <c r="AF126" s="961" t="s">
        <v>494</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495</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494</v>
      </c>
      <c r="DM126" s="926"/>
      <c r="DN126" s="926"/>
      <c r="DO126" s="926"/>
      <c r="DP126" s="926"/>
      <c r="DQ126" s="926" t="s">
        <v>424</v>
      </c>
      <c r="DR126" s="926"/>
      <c r="DS126" s="926"/>
      <c r="DT126" s="926"/>
      <c r="DU126" s="926"/>
      <c r="DV126" s="927" t="s">
        <v>494</v>
      </c>
      <c r="DW126" s="927"/>
      <c r="DX126" s="927"/>
      <c r="DY126" s="927"/>
      <c r="DZ126" s="928"/>
    </row>
    <row r="127" spans="1:130" s="230" customFormat="1" ht="26.25" customHeight="1" x14ac:dyDescent="0.2">
      <c r="A127" s="1058"/>
      <c r="B127" s="951"/>
      <c r="C127" s="973" t="s">
        <v>496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7946</v>
      </c>
      <c r="AB127" s="959"/>
      <c r="AC127" s="959"/>
      <c r="AD127" s="959"/>
      <c r="AE127" s="960"/>
      <c r="AF127" s="961">
        <v>1591</v>
      </c>
      <c r="AG127" s="959"/>
      <c r="AH127" s="959"/>
      <c r="AI127" s="959"/>
      <c r="AJ127" s="960"/>
      <c r="AK127" s="961">
        <v>1078</v>
      </c>
      <c r="AL127" s="959"/>
      <c r="AM127" s="959"/>
      <c r="AN127" s="959"/>
      <c r="AO127" s="960"/>
      <c r="AP127" s="962">
        <v>0</v>
      </c>
      <c r="AQ127" s="963"/>
      <c r="AR127" s="963"/>
      <c r="AS127" s="963"/>
      <c r="AT127" s="964"/>
      <c r="AU127" s="232"/>
      <c r="AV127" s="232"/>
      <c r="AW127" s="232"/>
      <c r="AX127" s="1031" t="s">
        <v>497</v>
      </c>
      <c r="AY127" s="1032"/>
      <c r="AZ127" s="1032"/>
      <c r="BA127" s="1032"/>
      <c r="BB127" s="1032"/>
      <c r="BC127" s="1032"/>
      <c r="BD127" s="1032"/>
      <c r="BE127" s="1033"/>
      <c r="BF127" s="1034" t="s">
        <v>498</v>
      </c>
      <c r="BG127" s="1032"/>
      <c r="BH127" s="1032"/>
      <c r="BI127" s="1032"/>
      <c r="BJ127" s="1032"/>
      <c r="BK127" s="1032"/>
      <c r="BL127" s="1033"/>
      <c r="BM127" s="1034" t="s">
        <v>499</v>
      </c>
      <c r="BN127" s="1032"/>
      <c r="BO127" s="1032"/>
      <c r="BP127" s="1032"/>
      <c r="BQ127" s="1032"/>
      <c r="BR127" s="1032"/>
      <c r="BS127" s="1033"/>
      <c r="BT127" s="1034" t="s">
        <v>500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501</v>
      </c>
      <c r="CQ127" s="923"/>
      <c r="CR127" s="923"/>
      <c r="CS127" s="923"/>
      <c r="CT127" s="923"/>
      <c r="CU127" s="923"/>
      <c r="CV127" s="923"/>
      <c r="CW127" s="923"/>
      <c r="CX127" s="923"/>
      <c r="CY127" s="923"/>
      <c r="CZ127" s="923"/>
      <c r="DA127" s="923"/>
      <c r="DB127" s="923"/>
      <c r="DC127" s="923"/>
      <c r="DD127" s="923"/>
      <c r="DE127" s="923"/>
      <c r="DF127" s="924"/>
      <c r="DG127" s="925" t="s">
        <v>411</v>
      </c>
      <c r="DH127" s="926"/>
      <c r="DI127" s="926"/>
      <c r="DJ127" s="926"/>
      <c r="DK127" s="926"/>
      <c r="DL127" s="926" t="s">
        <v>411</v>
      </c>
      <c r="DM127" s="926"/>
      <c r="DN127" s="926"/>
      <c r="DO127" s="926"/>
      <c r="DP127" s="926"/>
      <c r="DQ127" s="926" t="s">
        <v>424</v>
      </c>
      <c r="DR127" s="926"/>
      <c r="DS127" s="926"/>
      <c r="DT127" s="926"/>
      <c r="DU127" s="926"/>
      <c r="DV127" s="927" t="s">
        <v>132</v>
      </c>
      <c r="DW127" s="927"/>
      <c r="DX127" s="927"/>
      <c r="DY127" s="927"/>
      <c r="DZ127" s="928"/>
    </row>
    <row r="128" spans="1:130" s="230" customFormat="1" ht="26.25" customHeight="1" thickBot="1" x14ac:dyDescent="0.25">
      <c r="A128" s="1041" t="s">
        <v>502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503</v>
      </c>
      <c r="X128" s="1043"/>
      <c r="Y128" s="1043"/>
      <c r="Z128" s="1044"/>
      <c r="AA128" s="1045">
        <v>43745</v>
      </c>
      <c r="AB128" s="1046"/>
      <c r="AC128" s="1046"/>
      <c r="AD128" s="1046"/>
      <c r="AE128" s="1047"/>
      <c r="AF128" s="1048">
        <v>44341</v>
      </c>
      <c r="AG128" s="1046"/>
      <c r="AH128" s="1046"/>
      <c r="AI128" s="1046"/>
      <c r="AJ128" s="1047"/>
      <c r="AK128" s="1048">
        <v>45381</v>
      </c>
      <c r="AL128" s="1046"/>
      <c r="AM128" s="1046"/>
      <c r="AN128" s="1046"/>
      <c r="AO128" s="1047"/>
      <c r="AP128" s="1049"/>
      <c r="AQ128" s="1050"/>
      <c r="AR128" s="1050"/>
      <c r="AS128" s="1050"/>
      <c r="AT128" s="1051"/>
      <c r="AU128" s="232"/>
      <c r="AV128" s="232"/>
      <c r="AW128" s="232"/>
      <c r="AX128" s="896" t="s">
        <v>504</v>
      </c>
      <c r="AY128" s="897"/>
      <c r="AZ128" s="897"/>
      <c r="BA128" s="897"/>
      <c r="BB128" s="897"/>
      <c r="BC128" s="897"/>
      <c r="BD128" s="897"/>
      <c r="BE128" s="898"/>
      <c r="BF128" s="1052" t="s">
        <v>132</v>
      </c>
      <c r="BG128" s="1053"/>
      <c r="BH128" s="1053"/>
      <c r="BI128" s="1053"/>
      <c r="BJ128" s="1053"/>
      <c r="BK128" s="1053"/>
      <c r="BL128" s="1054"/>
      <c r="BM128" s="1052">
        <v>12.52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505</v>
      </c>
      <c r="CQ128" s="726"/>
      <c r="CR128" s="726"/>
      <c r="CS128" s="726"/>
      <c r="CT128" s="726"/>
      <c r="CU128" s="726"/>
      <c r="CV128" s="726"/>
      <c r="CW128" s="726"/>
      <c r="CX128" s="726"/>
      <c r="CY128" s="726"/>
      <c r="CZ128" s="726"/>
      <c r="DA128" s="726"/>
      <c r="DB128" s="726"/>
      <c r="DC128" s="726"/>
      <c r="DD128" s="726"/>
      <c r="DE128" s="726"/>
      <c r="DF128" s="1036"/>
      <c r="DG128" s="1037">
        <v>9204</v>
      </c>
      <c r="DH128" s="1038"/>
      <c r="DI128" s="1038"/>
      <c r="DJ128" s="1038"/>
      <c r="DK128" s="1038"/>
      <c r="DL128" s="1038">
        <v>5907</v>
      </c>
      <c r="DM128" s="1038"/>
      <c r="DN128" s="1038"/>
      <c r="DO128" s="1038"/>
      <c r="DP128" s="1038"/>
      <c r="DQ128" s="1038">
        <v>3033</v>
      </c>
      <c r="DR128" s="1038"/>
      <c r="DS128" s="1038"/>
      <c r="DT128" s="1038"/>
      <c r="DU128" s="1038"/>
      <c r="DV128" s="1039">
        <v>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506</v>
      </c>
      <c r="X129" s="1071"/>
      <c r="Y129" s="1071"/>
      <c r="Z129" s="1072"/>
      <c r="AA129" s="958">
        <v>19338185</v>
      </c>
      <c r="AB129" s="959"/>
      <c r="AC129" s="959"/>
      <c r="AD129" s="959"/>
      <c r="AE129" s="960"/>
      <c r="AF129" s="961">
        <v>19862453</v>
      </c>
      <c r="AG129" s="959"/>
      <c r="AH129" s="959"/>
      <c r="AI129" s="959"/>
      <c r="AJ129" s="960"/>
      <c r="AK129" s="961">
        <v>19458281</v>
      </c>
      <c r="AL129" s="959"/>
      <c r="AM129" s="959"/>
      <c r="AN129" s="959"/>
      <c r="AO129" s="960"/>
      <c r="AP129" s="1073"/>
      <c r="AQ129" s="1074"/>
      <c r="AR129" s="1074"/>
      <c r="AS129" s="1074"/>
      <c r="AT129" s="1075"/>
      <c r="AU129" s="233"/>
      <c r="AV129" s="233"/>
      <c r="AW129" s="233"/>
      <c r="AX129" s="1065" t="s">
        <v>507</v>
      </c>
      <c r="AY129" s="923"/>
      <c r="AZ129" s="923"/>
      <c r="BA129" s="923"/>
      <c r="BB129" s="923"/>
      <c r="BC129" s="923"/>
      <c r="BD129" s="923"/>
      <c r="BE129" s="924"/>
      <c r="BF129" s="1066" t="s">
        <v>508</v>
      </c>
      <c r="BG129" s="1067"/>
      <c r="BH129" s="1067"/>
      <c r="BI129" s="1067"/>
      <c r="BJ129" s="1067"/>
      <c r="BK129" s="1067"/>
      <c r="BL129" s="1068"/>
      <c r="BM129" s="1066">
        <v>17.52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510</v>
      </c>
      <c r="X130" s="1071"/>
      <c r="Y130" s="1071"/>
      <c r="Z130" s="1072"/>
      <c r="AA130" s="958">
        <v>3777853</v>
      </c>
      <c r="AB130" s="959"/>
      <c r="AC130" s="959"/>
      <c r="AD130" s="959"/>
      <c r="AE130" s="960"/>
      <c r="AF130" s="961">
        <v>3726231</v>
      </c>
      <c r="AG130" s="959"/>
      <c r="AH130" s="959"/>
      <c r="AI130" s="959"/>
      <c r="AJ130" s="960"/>
      <c r="AK130" s="961">
        <v>3689411</v>
      </c>
      <c r="AL130" s="959"/>
      <c r="AM130" s="959"/>
      <c r="AN130" s="959"/>
      <c r="AO130" s="960"/>
      <c r="AP130" s="1073"/>
      <c r="AQ130" s="1074"/>
      <c r="AR130" s="1074"/>
      <c r="AS130" s="1074"/>
      <c r="AT130" s="1075"/>
      <c r="AU130" s="233"/>
      <c r="AV130" s="233"/>
      <c r="AW130" s="233"/>
      <c r="AX130" s="1065" t="s">
        <v>511</v>
      </c>
      <c r="AY130" s="923"/>
      <c r="AZ130" s="923"/>
      <c r="BA130" s="923"/>
      <c r="BB130" s="923"/>
      <c r="BC130" s="923"/>
      <c r="BD130" s="923"/>
      <c r="BE130" s="924"/>
      <c r="BF130" s="1101">
        <v>7.5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512</v>
      </c>
      <c r="X131" s="1108"/>
      <c r="Y131" s="1108"/>
      <c r="Z131" s="1109"/>
      <c r="AA131" s="1004">
        <v>15560332</v>
      </c>
      <c r="AB131" s="986"/>
      <c r="AC131" s="986"/>
      <c r="AD131" s="986"/>
      <c r="AE131" s="987"/>
      <c r="AF131" s="985">
        <v>16136222</v>
      </c>
      <c r="AG131" s="986"/>
      <c r="AH131" s="986"/>
      <c r="AI131" s="986"/>
      <c r="AJ131" s="987"/>
      <c r="AK131" s="985">
        <v>15768870</v>
      </c>
      <c r="AL131" s="986"/>
      <c r="AM131" s="986"/>
      <c r="AN131" s="986"/>
      <c r="AO131" s="987"/>
      <c r="AP131" s="1110"/>
      <c r="AQ131" s="1111"/>
      <c r="AR131" s="1111"/>
      <c r="AS131" s="1111"/>
      <c r="AT131" s="1112"/>
      <c r="AU131" s="233"/>
      <c r="AV131" s="233"/>
      <c r="AW131" s="233"/>
      <c r="AX131" s="1083" t="s">
        <v>513</v>
      </c>
      <c r="AY131" s="726"/>
      <c r="AZ131" s="726"/>
      <c r="BA131" s="726"/>
      <c r="BB131" s="726"/>
      <c r="BC131" s="726"/>
      <c r="BD131" s="726"/>
      <c r="BE131" s="1036"/>
      <c r="BF131" s="1084" t="s">
        <v>411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515</v>
      </c>
      <c r="W132" s="1094"/>
      <c r="X132" s="1094"/>
      <c r="Y132" s="1094"/>
      <c r="Z132" s="1095"/>
      <c r="AA132" s="1096">
        <v>7.6002041599999997</v>
      </c>
      <c r="AB132" s="1097"/>
      <c r="AC132" s="1097"/>
      <c r="AD132" s="1097"/>
      <c r="AE132" s="1098"/>
      <c r="AF132" s="1099">
        <v>7.4876820610000001</v>
      </c>
      <c r="AG132" s="1097"/>
      <c r="AH132" s="1097"/>
      <c r="AI132" s="1097"/>
      <c r="AJ132" s="1098"/>
      <c r="AK132" s="1099">
        <v>7.5570285000000004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516</v>
      </c>
      <c r="W133" s="1077"/>
      <c r="X133" s="1077"/>
      <c r="Y133" s="1077"/>
      <c r="Z133" s="1078"/>
      <c r="AA133" s="1079">
        <v>9.1</v>
      </c>
      <c r="AB133" s="1080"/>
      <c r="AC133" s="1080"/>
      <c r="AD133" s="1080"/>
      <c r="AE133" s="1081"/>
      <c r="AF133" s="1079">
        <v>8.1999999999999993</v>
      </c>
      <c r="AG133" s="1080"/>
      <c r="AH133" s="1080"/>
      <c r="AI133" s="1080"/>
      <c r="AJ133" s="1081"/>
      <c r="AK133" s="1079">
        <v>7.5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IFSlLM6OZJmj359X666ugzjxaWtSk6VrKJxSesWOktJgNGUKz7KneFvQ9tMmJIPoDcLq8/OfzQ4WPkZ04uddQ==" saltValue="mQGLxVYdZQbmsFCP6X62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cdHU0puZQHeQwtJ5Lq34lbiX0BCjetWCf+evjHnLpBrkO8ROmw8t+PkFlIAnjT/3KkF/veuhYdeUzCIEcnppjA==" saltValue="XnK2XjwO6yUn5Gex5wsK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YvsyJrS3qULVHaYKkTMGrqmSxJ7egDAYz5KDs1Qbz/Z+MGSdVGIziEHGZvFTlAKQhoourUamRzDAR0iRenvwA==" saltValue="FBmKYezu9OUNfUdcVt2u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520</v>
      </c>
      <c r="AP7" s="272"/>
      <c r="AQ7" s="273" t="s">
        <v>521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522</v>
      </c>
      <c r="AQ8" s="279" t="s">
        <v>523</v>
      </c>
      <c r="AR8" s="280" t="s">
        <v>524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525</v>
      </c>
      <c r="AL9" s="1117"/>
      <c r="AM9" s="1117"/>
      <c r="AN9" s="1118"/>
      <c r="AO9" s="281">
        <v>5270436</v>
      </c>
      <c r="AP9" s="281">
        <v>77918</v>
      </c>
      <c r="AQ9" s="282">
        <v>86855</v>
      </c>
      <c r="AR9" s="283">
        <v>-10.3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526</v>
      </c>
      <c r="AL10" s="1117"/>
      <c r="AM10" s="1117"/>
      <c r="AN10" s="1118"/>
      <c r="AO10" s="284">
        <v>29815</v>
      </c>
      <c r="AP10" s="284">
        <v>441</v>
      </c>
      <c r="AQ10" s="285">
        <v>6847</v>
      </c>
      <c r="AR10" s="286">
        <v>-93.6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527</v>
      </c>
      <c r="AL11" s="1117"/>
      <c r="AM11" s="1117"/>
      <c r="AN11" s="1118"/>
      <c r="AO11" s="284">
        <v>1100</v>
      </c>
      <c r="AP11" s="284">
        <v>16</v>
      </c>
      <c r="AQ11" s="285">
        <v>1522</v>
      </c>
      <c r="AR11" s="286">
        <v>-98.9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528</v>
      </c>
      <c r="AL12" s="1117"/>
      <c r="AM12" s="1117"/>
      <c r="AN12" s="1118"/>
      <c r="AO12" s="284" t="s">
        <v>529</v>
      </c>
      <c r="AP12" s="284" t="s">
        <v>529</v>
      </c>
      <c r="AQ12" s="285">
        <v>12</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530</v>
      </c>
      <c r="AL13" s="1117"/>
      <c r="AM13" s="1117"/>
      <c r="AN13" s="1118"/>
      <c r="AO13" s="284">
        <v>182281</v>
      </c>
      <c r="AP13" s="284">
        <v>2695</v>
      </c>
      <c r="AQ13" s="285">
        <v>3290</v>
      </c>
      <c r="AR13" s="286">
        <v>-18.100000000000001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531</v>
      </c>
      <c r="AL14" s="1117"/>
      <c r="AM14" s="1117"/>
      <c r="AN14" s="1118"/>
      <c r="AO14" s="284">
        <v>122066</v>
      </c>
      <c r="AP14" s="284">
        <v>1805</v>
      </c>
      <c r="AQ14" s="285">
        <v>1835</v>
      </c>
      <c r="AR14" s="286">
        <v>-1.6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532</v>
      </c>
      <c r="AL15" s="1120"/>
      <c r="AM15" s="1120"/>
      <c r="AN15" s="1121"/>
      <c r="AO15" s="284">
        <v>-391269</v>
      </c>
      <c r="AP15" s="284">
        <v>-5784</v>
      </c>
      <c r="AQ15" s="285">
        <v>-6144</v>
      </c>
      <c r="AR15" s="286">
        <v>-5.9</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5214429</v>
      </c>
      <c r="AP16" s="284">
        <v>77090</v>
      </c>
      <c r="AQ16" s="285">
        <v>94217</v>
      </c>
      <c r="AR16" s="286">
        <v>-18.2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537</v>
      </c>
      <c r="AL21" s="1123"/>
      <c r="AM21" s="1123"/>
      <c r="AN21" s="1124"/>
      <c r="AO21" s="297">
        <v>7.66</v>
      </c>
      <c r="AP21" s="298">
        <v>8.67</v>
      </c>
      <c r="AQ21" s="299">
        <v>-1.01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538</v>
      </c>
      <c r="AL22" s="1123"/>
      <c r="AM22" s="1123"/>
      <c r="AN22" s="1124"/>
      <c r="AO22" s="302">
        <v>98.3</v>
      </c>
      <c r="AP22" s="303">
        <v>97.8</v>
      </c>
      <c r="AQ22" s="304">
        <v>0.5</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520</v>
      </c>
      <c r="AP30" s="272"/>
      <c r="AQ30" s="273" t="s">
        <v>521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542</v>
      </c>
      <c r="AL32" s="1131"/>
      <c r="AM32" s="1131"/>
      <c r="AN32" s="1132"/>
      <c r="AO32" s="312">
        <v>4055500</v>
      </c>
      <c r="AP32" s="312">
        <v>59956</v>
      </c>
      <c r="AQ32" s="313">
        <v>62389</v>
      </c>
      <c r="AR32" s="314">
        <v>-3.9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543</v>
      </c>
      <c r="AL33" s="1131"/>
      <c r="AM33" s="1131"/>
      <c r="AN33" s="1132"/>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544</v>
      </c>
      <c r="AL34" s="1131"/>
      <c r="AM34" s="1131"/>
      <c r="AN34" s="1132"/>
      <c r="AO34" s="312" t="s">
        <v>529</v>
      </c>
      <c r="AP34" s="312" t="s">
        <v>529</v>
      </c>
      <c r="AQ34" s="313">
        <v>3</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545</v>
      </c>
      <c r="AL35" s="1131"/>
      <c r="AM35" s="1131"/>
      <c r="AN35" s="1132"/>
      <c r="AO35" s="312">
        <v>854039</v>
      </c>
      <c r="AP35" s="312">
        <v>12626</v>
      </c>
      <c r="AQ35" s="313">
        <v>14672</v>
      </c>
      <c r="AR35" s="314">
        <v>-13.9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546</v>
      </c>
      <c r="AL36" s="1131"/>
      <c r="AM36" s="1131"/>
      <c r="AN36" s="1132"/>
      <c r="AO36" s="312">
        <v>15833</v>
      </c>
      <c r="AP36" s="312">
        <v>234</v>
      </c>
      <c r="AQ36" s="313">
        <v>1817</v>
      </c>
      <c r="AR36" s="314">
        <v>-87.1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547</v>
      </c>
      <c r="AL37" s="1131"/>
      <c r="AM37" s="1131"/>
      <c r="AN37" s="1132"/>
      <c r="AO37" s="312">
        <v>1078</v>
      </c>
      <c r="AP37" s="312">
        <v>16</v>
      </c>
      <c r="AQ37" s="313">
        <v>585</v>
      </c>
      <c r="AR37" s="314">
        <v>-97.3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548</v>
      </c>
      <c r="AL38" s="1134"/>
      <c r="AM38" s="1134"/>
      <c r="AN38" s="1135"/>
      <c r="AO38" s="315" t="s">
        <v>529</v>
      </c>
      <c r="AP38" s="315" t="s">
        <v>529</v>
      </c>
      <c r="AQ38" s="316">
        <v>1</v>
      </c>
      <c r="AR38" s="304" t="s">
        <v>529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549</v>
      </c>
      <c r="AL39" s="1134"/>
      <c r="AM39" s="1134"/>
      <c r="AN39" s="1135"/>
      <c r="AO39" s="312">
        <v>-45381</v>
      </c>
      <c r="AP39" s="312">
        <v>-671</v>
      </c>
      <c r="AQ39" s="313">
        <v>-3091</v>
      </c>
      <c r="AR39" s="314">
        <v>-78.3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550</v>
      </c>
      <c r="AL40" s="1131"/>
      <c r="AM40" s="1131"/>
      <c r="AN40" s="1132"/>
      <c r="AO40" s="312">
        <v>-3689411</v>
      </c>
      <c r="AP40" s="312">
        <v>-54544</v>
      </c>
      <c r="AQ40" s="313">
        <v>-54269</v>
      </c>
      <c r="AR40" s="314">
        <v>0.5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1191658</v>
      </c>
      <c r="AP41" s="312">
        <v>17617</v>
      </c>
      <c r="AQ41" s="313">
        <v>22106</v>
      </c>
      <c r="AR41" s="314">
        <v>-20.3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520</v>
      </c>
      <c r="AN49" s="1127" t="s">
        <v>554</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555</v>
      </c>
      <c r="AO50" s="329" t="s">
        <v>556</v>
      </c>
      <c r="AP50" s="330" t="s">
        <v>557</v>
      </c>
      <c r="AQ50" s="331" t="s">
        <v>558</v>
      </c>
      <c r="AR50" s="332" t="s">
        <v>559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4330998</v>
      </c>
      <c r="AN51" s="334">
        <v>62145</v>
      </c>
      <c r="AO51" s="335">
        <v>12.1</v>
      </c>
      <c r="AP51" s="336">
        <v>69185</v>
      </c>
      <c r="AQ51" s="337">
        <v>-2</v>
      </c>
      <c r="AR51" s="338">
        <v>14.1</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2828656</v>
      </c>
      <c r="AN52" s="342">
        <v>40588</v>
      </c>
      <c r="AO52" s="343">
        <v>7.6</v>
      </c>
      <c r="AP52" s="344">
        <v>38519</v>
      </c>
      <c r="AQ52" s="345">
        <v>3</v>
      </c>
      <c r="AR52" s="346">
        <v>4.5999999999999996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2892867</v>
      </c>
      <c r="AN53" s="334">
        <v>41831</v>
      </c>
      <c r="AO53" s="335">
        <v>-32.700000000000003</v>
      </c>
      <c r="AP53" s="336">
        <v>70166</v>
      </c>
      <c r="AQ53" s="337">
        <v>1.4</v>
      </c>
      <c r="AR53" s="338">
        <v>-34.1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2150305</v>
      </c>
      <c r="AN54" s="342">
        <v>31094</v>
      </c>
      <c r="AO54" s="343">
        <v>-23.4</v>
      </c>
      <c r="AP54" s="344">
        <v>36115</v>
      </c>
      <c r="AQ54" s="345">
        <v>-6.2</v>
      </c>
      <c r="AR54" s="346">
        <v>-17.2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4308187</v>
      </c>
      <c r="AN55" s="334">
        <v>62843</v>
      </c>
      <c r="AO55" s="335">
        <v>50.2</v>
      </c>
      <c r="AP55" s="336">
        <v>70329</v>
      </c>
      <c r="AQ55" s="337">
        <v>0.2</v>
      </c>
      <c r="AR55" s="338">
        <v>50</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3307726</v>
      </c>
      <c r="AN56" s="342">
        <v>48249</v>
      </c>
      <c r="AO56" s="343">
        <v>55.2</v>
      </c>
      <c r="AP56" s="344">
        <v>39403</v>
      </c>
      <c r="AQ56" s="345">
        <v>9.1</v>
      </c>
      <c r="AR56" s="346">
        <v>46.1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4501809</v>
      </c>
      <c r="AN57" s="334">
        <v>65947</v>
      </c>
      <c r="AO57" s="335">
        <v>4.9000000000000004</v>
      </c>
      <c r="AP57" s="336">
        <v>71871</v>
      </c>
      <c r="AQ57" s="337">
        <v>2.2000000000000002</v>
      </c>
      <c r="AR57" s="338">
        <v>2.7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2213045</v>
      </c>
      <c r="AN58" s="342">
        <v>32419</v>
      </c>
      <c r="AO58" s="343">
        <v>-32.799999999999997</v>
      </c>
      <c r="AP58" s="344">
        <v>38232</v>
      </c>
      <c r="AQ58" s="345">
        <v>-3</v>
      </c>
      <c r="AR58" s="346">
        <v>-29.8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4679844</v>
      </c>
      <c r="AN59" s="334">
        <v>69186</v>
      </c>
      <c r="AO59" s="335">
        <v>4.9000000000000004</v>
      </c>
      <c r="AP59" s="336">
        <v>71807</v>
      </c>
      <c r="AQ59" s="337">
        <v>-0.1</v>
      </c>
      <c r="AR59" s="338">
        <v>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1773577</v>
      </c>
      <c r="AN60" s="342">
        <v>26220</v>
      </c>
      <c r="AO60" s="343">
        <v>-19.100000000000001</v>
      </c>
      <c r="AP60" s="344">
        <v>37333</v>
      </c>
      <c r="AQ60" s="345">
        <v>-2.4</v>
      </c>
      <c r="AR60" s="346">
        <v>-16.7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4142741</v>
      </c>
      <c r="AN61" s="349">
        <v>60390</v>
      </c>
      <c r="AO61" s="350">
        <v>7.9</v>
      </c>
      <c r="AP61" s="351">
        <v>70672</v>
      </c>
      <c r="AQ61" s="352">
        <v>0.3</v>
      </c>
      <c r="AR61" s="338">
        <v>7.6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2454662</v>
      </c>
      <c r="AN62" s="342">
        <v>35714</v>
      </c>
      <c r="AO62" s="343">
        <v>-2.5</v>
      </c>
      <c r="AP62" s="344">
        <v>37920</v>
      </c>
      <c r="AQ62" s="345">
        <v>0.1</v>
      </c>
      <c r="AR62" s="346">
        <v>-2.6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yQ8Mxl9StvAE3Gd54CaUpjIrQmsShjpkjuviWm5Ssb01didzwsRFIR8RR6vYzPtIb3T4uXYIN+h6zPdPOF3gGw==" saltValue="IPLR00h0lcyKxuxEbzJu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eGhdvloM3fndRJK4mpHS+FptXt6eyzgWqZZIEatZgW+4J1s7KA5//CDVFwQoYS8yrhuqIEUzLwIjZ6zClu4Kzg==" saltValue="T2v+O2QHvyWqC/HZUtQ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rRJuK2LL2GixcFEpkgjB5Mnmey0feqRawUZREA5KlakgAuAx80nao7qtxp8ViBBBP2M/EapYEEhJzfkKvsj4hQ==" saltValue="TSllVVLqZsCZsIZhZ/8S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20.399999999999999</v>
      </c>
      <c r="G47" s="12">
        <v>19.71</v>
      </c>
      <c r="H47" s="12">
        <v>19.28</v>
      </c>
      <c r="I47" s="12">
        <v>18.78</v>
      </c>
      <c r="J47" s="13">
        <v>19.170000000000002</v>
      </c>
    </row>
    <row r="48" spans="2:10" ht="57.75" customHeight="1" x14ac:dyDescent="0.2">
      <c r="B48" s="14"/>
      <c r="C48" s="1141" t="s">
        <v>4</v>
      </c>
      <c r="D48" s="1141"/>
      <c r="E48" s="1142"/>
      <c r="F48" s="15">
        <v>8.39</v>
      </c>
      <c r="G48" s="16">
        <v>10.4</v>
      </c>
      <c r="H48" s="16">
        <v>11.55</v>
      </c>
      <c r="I48" s="16">
        <v>9.77</v>
      </c>
      <c r="J48" s="17">
        <v>9.3800000000000008</v>
      </c>
    </row>
    <row r="49" spans="2:10" ht="57.75" customHeight="1" thickBot="1" x14ac:dyDescent="0.25">
      <c r="B49" s="18"/>
      <c r="C49" s="1143" t="s">
        <v>5</v>
      </c>
      <c r="D49" s="1143"/>
      <c r="E49" s="1144"/>
      <c r="F49" s="19" t="s">
        <v>575</v>
      </c>
      <c r="G49" s="20">
        <v>1.61</v>
      </c>
      <c r="H49" s="20">
        <v>1.4</v>
      </c>
      <c r="I49" s="20" t="s">
        <v>576</v>
      </c>
      <c r="J49" s="21" t="s">
        <v>577</v>
      </c>
    </row>
    <row r="50" spans="2:10" ht="13.2" x14ac:dyDescent="0.2"/>
  </sheetData>
  <sheetProtection algorithmName="SHA-512" hashValue="fZ0RwTijtTABGlMzvijfpIYHd+nOokNImruP7TyA9y8RIkOBwY8BfS4g+k8MFHCEWY43YglTozYjSf0K4XgLjw==" saltValue="36BzjI8RC1UvYuyWsG4J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2024-03-25T04:34:32Z</cp:lastPrinted>
  <dcterms:created xsi:type="dcterms:W3CDTF">2024-02-05T01:18:14Z</dcterms:created>
  <dcterms:modified xsi:type="dcterms:W3CDTF">2024-03-28T10:00:21Z</dcterms:modified>
  <cp:category/>
</cp:coreProperties>
</file>