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KYT002\Desktop\公営企業に係る経営比較分析表（令和４年度）の分析等について（依頼）\【経営比較分析表】2022_199371_46_010\"/>
    </mc:Choice>
  </mc:AlternateContent>
  <xr:revisionPtr revIDLastSave="0" documentId="13_ncr:1_{A06119E8-F37E-4631-BFE1-527D3CD3F8B6}" xr6:coauthVersionLast="47" xr6:coauthVersionMax="47" xr10:uidLastSave="{00000000-0000-0000-0000-000000000000}"/>
  <workbookProtection workbookAlgorithmName="SHA-512" workbookHashValue="QuEYrTYzVN5JYuUvkZmm74soGnWQ5N1WS2QSJQW88pKyhzjqE/h1LTxhHlrgkiLj1KQRCb9DvahJ0fzynj7FyA==" workbookSaltValue="V3r3gYR343nCuK0SgbVKag==" workbookSpinCount="100000" lockStructure="1"/>
  <bookViews>
    <workbookView xWindow="-120" yWindow="-120" windowWidth="38640" windowHeight="212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H85" i="4"/>
  <c r="BB10" i="4"/>
  <c r="AT10" i="4"/>
  <c r="I10" i="4"/>
  <c r="BB8" i="4"/>
  <c r="AT8" i="4"/>
  <c r="AL8" i="4"/>
  <c r="W8" i="4"/>
  <c r="P8" i="4"/>
  <c r="I8" i="4"/>
  <c r="B8" i="4"/>
</calcChain>
</file>

<file path=xl/sharedStrings.xml><?xml version="1.0" encoding="utf-8"?>
<sst xmlns="http://schemas.openxmlformats.org/spreadsheetml/2006/main" count="231" uniqueCount="112">
  <si>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</si>
  <si>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</si>
  <si>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</si>
  <si>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</si>
  <si>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</si>
  <si>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</si>
  <si>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</si>
  <si>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</si>
  <si>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</si>
  <si>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</si>
  <si>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</si>
  <si>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</si>
  <si>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</si>
  <si>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</si>
  <si>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</si>
  <si>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</si>
  <si>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</si>
  <si>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</si>
  <si>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</si>
  <si>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</si>
  <si>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</si>
  <si>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</si>
  <si>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</si>
  <si>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</si>
  <si>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</si>
  <si>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</si>
  <si>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</si>
  <si>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</si>
  <si>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</si>
  <si>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</si>
  <si>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</si>
  <si>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</si>
  <si>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</si>
  <si>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</si>
  <si>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</si>
  <si>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</si>
  <si>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</si>
  <si>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</si>
  <si>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</si>
  <si>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</si>
  <si>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</si>
  <si>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</si>
  <si>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</si>
  <si>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</si>
  <si>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</si>
  <si>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</si>
  <si>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</si>
  <si>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</si>
  <si>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</si>
  <si>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</si>
  <si>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</si>
  <si>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</si>
  <si>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</si>
  <si>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</si>
  <si>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</si>
  <si>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</si>
  <si>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</si>
  <si>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</si>
  <si>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</si>
  <si>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</si>
  <si>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</si>
  <si>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</si>
  <si>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</si>
  <si>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</si>
  <si>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</si>
  <si>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</si>
  <si>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</si>
  <si>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</si>
  <si>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</si>
  <si>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</si>
  <si>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</si>
  <si>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</si>
  <si>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</si>
  <si>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</si>
  <si>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</si>
  <si>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</si>
  <si>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</si>
  <si>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</si>
  <si>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</si>
  <si>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</si>
  <si>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</si>
  <si>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</si>
  <si>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</si>
  <si>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</si>
  <si>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</si>
  <si>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</si>
  <si>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</si>
  <si>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</si>
  <si>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</si>
  <si>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</si>
  <si>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</si>
  <si>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</si>
  <si>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峡東地域広域水道企業団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</si>
  <si>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</si>
  <si>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</si>
  <si>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</si>
  <si>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</si>
  <si>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</si>
  <si>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</si>
  <si>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</si>
  <si>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</si>
  <si>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</si>
  <si>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</si>
  <si>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</si>
  <si>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</si>
  <si>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</si>
  <si>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</si>
  <si>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</si>
  <si>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</si>
  <si>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減価償却率は、類似団体に比べ低い数値となっているが、電気機械設備などは経年劣化が進んでいることから、経営戦略に基づいた更新を計画的に進める必要がある。（電気設備である中央監視制御設備については令和3・4年度に更新工事を実施した。）
管路については、法定耐用年数に達していないので更新は行っていない。</t>
    <phoneticPr fontId="4"/>
  </si>
  <si>
    <t>全体的に経営の健全性は保たれており、類似団体と比較して経営状況は概ね良好であるといえる。今後、当企業団では平成31年3月に策定した水道ビジョンや経営戦略に基づき、費用の抑制及び効率的な事業運営による財政的基盤の強化を図りつつ、必要な更新事業を推進していく予定である。
なお、経営戦略については、今年度（令和5年度）に見直しを行っている。</t>
    <rPh sb="147" eb="150">
      <t>コンネンド</t>
    </rPh>
    <phoneticPr fontId="4"/>
  </si>
  <si>
    <t>経営状況は、経常収支比率は100％を超えているが、累積欠損金比率が140.48％となっている。これについては令和4年度決算において固定資産の修正を行ったことによる。
料金回収率は100％を超え、経営に必要な経費を料金で賄うことができる健全な経営状況であるといえる。流動比率も100％以上で短期的債務に対する支払は確保できているが、令和4年度決算において未払金が例年と比較して多かったため減少傾向となっている。
一方、給水原価は類似団体の平均値を上回っており、更なる経費節減を図っていく必要がある。施設利用率は類似団体の平均値より高く、施設の規模としてはおおむね適切な規模であるといえる。</t>
    <rPh sb="0" eb="4">
      <t>ケイエイジョウキョウ</t>
    </rPh>
    <rPh sb="6" eb="12">
      <t>ケイジョウシュウシヒリツ</t>
    </rPh>
    <rPh sb="18" eb="19">
      <t>コ</t>
    </rPh>
    <rPh sb="25" eb="30">
      <t>ルイセキケッソンキン</t>
    </rPh>
    <rPh sb="30" eb="32">
      <t>ヒリツ</t>
    </rPh>
    <rPh sb="59" eb="61">
      <t>ケッサン</t>
    </rPh>
    <rPh sb="83" eb="87">
      <t>リョウキンカイシュウ</t>
    </rPh>
    <rPh sb="87" eb="88">
      <t>リツ</t>
    </rPh>
    <rPh sb="94" eb="95">
      <t>コ</t>
    </rPh>
    <rPh sb="97" eb="99">
      <t>ケイエイ</t>
    </rPh>
    <rPh sb="100" eb="102">
      <t>ヒツヨウ</t>
    </rPh>
    <rPh sb="103" eb="105">
      <t>ケイヒ</t>
    </rPh>
    <rPh sb="106" eb="108">
      <t>リョウキン</t>
    </rPh>
    <rPh sb="109" eb="110">
      <t>マカナ</t>
    </rPh>
    <rPh sb="117" eb="119">
      <t>ケンゼン</t>
    </rPh>
    <rPh sb="120" eb="124">
      <t>ケイエイジョウキョウ</t>
    </rPh>
    <rPh sb="132" eb="136">
      <t>リュウドウヒリツ</t>
    </rPh>
    <rPh sb="141" eb="143">
      <t>イジョウ</t>
    </rPh>
    <rPh sb="144" eb="149">
      <t>タンキテキサイム</t>
    </rPh>
    <rPh sb="150" eb="151">
      <t>タイ</t>
    </rPh>
    <rPh sb="153" eb="155">
      <t>シハライ</t>
    </rPh>
    <rPh sb="156" eb="158">
      <t>カクホ</t>
    </rPh>
    <rPh sb="165" eb="167">
      <t>レイワ</t>
    </rPh>
    <rPh sb="168" eb="170">
      <t>ネンド</t>
    </rPh>
    <rPh sb="170" eb="172">
      <t>ケッサン</t>
    </rPh>
    <rPh sb="176" eb="178">
      <t>ミバラ</t>
    </rPh>
    <rPh sb="178" eb="179">
      <t>キン</t>
    </rPh>
    <rPh sb="180" eb="182">
      <t>レイネン</t>
    </rPh>
    <rPh sb="183" eb="185">
      <t>ヒカク</t>
    </rPh>
    <rPh sb="187" eb="188">
      <t>オオ</t>
    </rPh>
    <rPh sb="193" eb="197">
      <t>ゲンショウケイコウ</t>
    </rPh>
    <rPh sb="205" eb="207">
      <t>イッポウ</t>
    </rPh>
    <rPh sb="208" eb="212">
      <t>キュウスイゲンカ</t>
    </rPh>
    <rPh sb="213" eb="217">
      <t>ルイジダンタイ</t>
    </rPh>
    <rPh sb="218" eb="221">
      <t>ヘイキンチ</t>
    </rPh>
    <rPh sb="222" eb="224">
      <t>ウワマワ</t>
    </rPh>
    <rPh sb="229" eb="230">
      <t>サラ</t>
    </rPh>
    <rPh sb="232" eb="236">
      <t>ケイヒセツゲン</t>
    </rPh>
    <rPh sb="237" eb="238">
      <t>ハカ</t>
    </rPh>
    <rPh sb="242" eb="244">
      <t>ヒツヨウ</t>
    </rPh>
    <rPh sb="248" eb="253">
      <t>シセツリヨウリツ</t>
    </rPh>
    <rPh sb="254" eb="258">
      <t>ルイジダンタイ</t>
    </rPh>
    <rPh sb="259" eb="262">
      <t>ヘイキンチ</t>
    </rPh>
    <rPh sb="264" eb="265">
      <t>タカ</t>
    </rPh>
    <rPh sb="267" eb="269">
      <t>シセツ</t>
    </rPh>
    <rPh sb="270" eb="272">
      <t>キボ</t>
    </rPh>
    <rPh sb="280" eb="282">
      <t>テキセツ</t>
    </rPh>
    <rPh sb="283" eb="285">
      <t>キボ</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</si>
</sst>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C6-4B4A-9B3A-B760E865EBB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63C6-4B4A-9B3A-B760E865EBB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89.66</c:v>
                </c:pt>
                <c:pt idx="1">
                  <c:v>90.05</c:v>
                </c:pt>
                <c:pt idx="2">
                  <c:v>88.53</c:v>
                </c:pt>
                <c:pt idx="3">
                  <c:v>88.52</c:v>
                </c:pt>
                <c:pt idx="4">
                  <c:v>89.72</c:v>
                </c:pt>
              </c:numCache>
            </c:numRef>
          </c:val>
          <c:extLst>
            <c:ext xmlns:c16="http://schemas.microsoft.com/office/drawing/2014/chart" uri="{C3380CC4-5D6E-409C-BE32-E72D297353CC}">
              <c16:uniqueId val="{00000000-D95B-48C3-888D-F334CCE4C02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D95B-48C3-888D-F334CCE4C02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E51-46B1-A765-3E94298DC5E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6E51-46B1-A765-3E94298DC5E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107.83</c:v>
                </c:pt>
                <c:pt idx="1">
                  <c:v>107.71</c:v>
                </c:pt>
                <c:pt idx="2">
                  <c:v>107.5</c:v>
                </c:pt>
                <c:pt idx="3">
                  <c:v>108.7</c:v>
                </c:pt>
                <c:pt idx="4">
                  <c:v>107.4</c:v>
                </c:pt>
              </c:numCache>
            </c:numRef>
          </c:val>
          <c:extLst>
            <c:ext xmlns:c16="http://schemas.microsoft.com/office/drawing/2014/chart" uri="{C3380CC4-5D6E-409C-BE32-E72D297353CC}">
              <c16:uniqueId val="{00000000-1E51-42A4-A977-7B5656BC849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1E51-42A4-A977-7B5656BC849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31.47</c:v>
                </c:pt>
                <c:pt idx="1">
                  <c:v>34.18</c:v>
                </c:pt>
                <c:pt idx="2">
                  <c:v>37.01</c:v>
                </c:pt>
                <c:pt idx="3">
                  <c:v>39.909999999999997</c:v>
                </c:pt>
                <c:pt idx="4">
                  <c:v>47.23</c:v>
                </c:pt>
              </c:numCache>
            </c:numRef>
          </c:val>
          <c:extLst>
            <c:ext xmlns:c16="http://schemas.microsoft.com/office/drawing/2014/chart" uri="{C3380CC4-5D6E-409C-BE32-E72D297353CC}">
              <c16:uniqueId val="{00000000-0E5B-4345-BBB0-AE792530251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0E5B-4345-BBB0-AE792530251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3D-416F-BA31-AB481F85180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9E3D-416F-BA31-AB481F85180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formatCode="#,##0.00;&quot;△&quot;#,##0.00;&quot;-&quot;">
                  <c:v>140.47999999999999</c:v>
                </c:pt>
              </c:numCache>
            </c:numRef>
          </c:val>
          <c:extLst>
            <c:ext xmlns:c16="http://schemas.microsoft.com/office/drawing/2014/chart" uri="{C3380CC4-5D6E-409C-BE32-E72D297353CC}">
              <c16:uniqueId val="{00000000-6869-4C8D-A724-B291ADC94AC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6869-4C8D-A724-B291ADC94AC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1598.24</c:v>
                </c:pt>
                <c:pt idx="1">
                  <c:v>1679.03</c:v>
                </c:pt>
                <c:pt idx="2">
                  <c:v>1639.31</c:v>
                </c:pt>
                <c:pt idx="3">
                  <c:v>1901.91</c:v>
                </c:pt>
                <c:pt idx="4">
                  <c:v>785.88</c:v>
                </c:pt>
              </c:numCache>
            </c:numRef>
          </c:val>
          <c:extLst>
            <c:ext xmlns:c16="http://schemas.microsoft.com/office/drawing/2014/chart" uri="{C3380CC4-5D6E-409C-BE32-E72D297353CC}">
              <c16:uniqueId val="{00000000-6F6C-4ACF-8546-1751BAEEB93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6F6C-4ACF-8546-1751BAEEB93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271.58</c:v>
                </c:pt>
                <c:pt idx="1">
                  <c:v>250.03</c:v>
                </c:pt>
                <c:pt idx="2">
                  <c:v>229.37</c:v>
                </c:pt>
                <c:pt idx="3">
                  <c:v>207.59</c:v>
                </c:pt>
                <c:pt idx="4">
                  <c:v>185.39</c:v>
                </c:pt>
              </c:numCache>
            </c:numRef>
          </c:val>
          <c:extLst>
            <c:ext xmlns:c16="http://schemas.microsoft.com/office/drawing/2014/chart" uri="{C3380CC4-5D6E-409C-BE32-E72D297353CC}">
              <c16:uniqueId val="{00000000-DDA2-4A16-A381-C732E7AB815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DDA2-4A16-A381-C732E7AB815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111.37</c:v>
                </c:pt>
                <c:pt idx="1">
                  <c:v>110.58</c:v>
                </c:pt>
                <c:pt idx="2">
                  <c:v>110.95</c:v>
                </c:pt>
                <c:pt idx="3">
                  <c:v>112.57</c:v>
                </c:pt>
                <c:pt idx="4">
                  <c:v>111.28</c:v>
                </c:pt>
              </c:numCache>
            </c:numRef>
          </c:val>
          <c:extLst>
            <c:ext xmlns:c16="http://schemas.microsoft.com/office/drawing/2014/chart" uri="{C3380CC4-5D6E-409C-BE32-E72D297353CC}">
              <c16:uniqueId val="{00000000-FD27-44BD-AAA5-57F8EECE8D5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FD27-44BD-AAA5-57F8EECE8D5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105.15</c:v>
                </c:pt>
                <c:pt idx="1">
                  <c:v>105.44</c:v>
                </c:pt>
                <c:pt idx="2">
                  <c:v>106.9</c:v>
                </c:pt>
                <c:pt idx="3">
                  <c:v>105.37</c:v>
                </c:pt>
                <c:pt idx="4">
                  <c:v>105.16</c:v>
                </c:pt>
              </c:numCache>
            </c:numRef>
          </c:val>
          <c:extLst>
            <c:ext xmlns:c16="http://schemas.microsoft.com/office/drawing/2014/chart" uri="{C3380CC4-5D6E-409C-BE32-E72D297353CC}">
              <c16:uniqueId val="{00000000-E87E-43A4-813A-D78BB8E6748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E87E-43A4-813A-D78BB8E6748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5" zoomScaleNormal="9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山梨県　峡東地域広域水道企業団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自治体職員</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90.35</v>
      </c>
      <c r="J10" s="47"/>
      <c r="K10" s="47"/>
      <c r="L10" s="47"/>
      <c r="M10" s="47"/>
      <c r="N10" s="47"/>
      <c r="O10" s="81"/>
      <c r="P10" s="48">
        <f>データ!$P$6</f>
        <v>46.41</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60604</v>
      </c>
      <c r="AM10" s="45"/>
      <c r="AN10" s="45"/>
      <c r="AO10" s="45"/>
      <c r="AP10" s="45"/>
      <c r="AQ10" s="45"/>
      <c r="AR10" s="45"/>
      <c r="AS10" s="45"/>
      <c r="AT10" s="46">
        <f>データ!$V$6</f>
        <v>755.8</v>
      </c>
      <c r="AU10" s="47"/>
      <c r="AV10" s="47"/>
      <c r="AW10" s="47"/>
      <c r="AX10" s="47"/>
      <c r="AY10" s="47"/>
      <c r="AZ10" s="47"/>
      <c r="BA10" s="47"/>
      <c r="BB10" s="48">
        <f>データ!$W$6</f>
        <v>80.19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109</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dquQvnoz4vIuFN2IUTDEVZDM7Qqiel9imIv5ShrZwRT+5meTAHX6HPmP4mDjcBAWmcFni/dCR73joipYqmpjMg==" saltValue="enBAn3cv2QgwSP8uJtvv8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199371</v>
      </c>
      <c r="D6" s="20">
        <f t="shared" si="3"/>
        <v>46</v>
      </c>
      <c r="E6" s="20">
        <f t="shared" si="3"/>
        <v>1</v>
      </c>
      <c r="F6" s="20">
        <f t="shared" si="3"/>
        <v>0</v>
      </c>
      <c r="G6" s="20">
        <f t="shared" si="3"/>
        <v>2</v>
      </c>
      <c r="H6" s="20" t="str">
        <f t="shared" si="3"/>
        <v>山梨県　峡東地域広域水道企業団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90.35</v>
      </c>
      <c r="P6" s="21">
        <f t="shared" si="3"/>
        <v>46.41</v>
      </c>
      <c r="Q6" s="21">
        <f t="shared" si="3"/>
        <v>0</v>
      </c>
      <c r="R6" s="21" t="str">
        <f t="shared" si="3"/>
        <v>-</v>
      </c>
      <c r="S6" s="21" t="str">
        <f t="shared" si="3"/>
        <v>-</v>
      </c>
      <c r="T6" s="21" t="str">
        <f t="shared" si="3"/>
        <v>-</v>
      </c>
      <c r="U6" s="21">
        <f t="shared" si="3"/>
        <v>60604</v>
      </c>
      <c r="V6" s="21">
        <f t="shared" si="3"/>
        <v>755.8</v>
      </c>
      <c r="W6" s="21">
        <f t="shared" si="3"/>
        <v>80.19</v>
      </c>
      <c r="X6" s="22">
        <f>IF(X7="",NA(),X7)</f>
        <v>107.83</v>
      </c>
      <c r="Y6" s="22">
        <f t="shared" ref="Y6:AG6" si="4">IF(Y7="",NA(),Y7)</f>
        <v>107.71</v>
      </c>
      <c r="Z6" s="22">
        <f t="shared" si="4"/>
        <v>107.5</v>
      </c>
      <c r="AA6" s="22">
        <f t="shared" si="4"/>
        <v>108.7</v>
      </c>
      <c r="AB6" s="22">
        <f t="shared" si="4"/>
        <v>107.4</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2">
        <f t="shared" si="5"/>
        <v>140.47999999999999</v>
      </c>
      <c r="AN6" s="22">
        <f t="shared" si="5"/>
        <v>10.49</v>
      </c>
      <c r="AO6" s="22">
        <f t="shared" si="5"/>
        <v>9.92</v>
      </c>
      <c r="AP6" s="22">
        <f t="shared" si="5"/>
        <v>12.29</v>
      </c>
      <c r="AQ6" s="22">
        <f t="shared" si="5"/>
        <v>8.77</v>
      </c>
      <c r="AR6" s="22">
        <f t="shared" si="5"/>
        <v>8.81</v>
      </c>
      <c r="AS6" s="21" t="str">
        <f>IF(AS7="","",IF(AS7="-","【-】","【"&amp;SUBSTITUTE(TEXT(AS7,"#,##0.00"),"-","△")&amp;"】"))</f>
        <v>【8.81】</v>
      </c>
      <c r="AT6" s="22">
        <f>IF(AT7="",NA(),AT7)</f>
        <v>1598.24</v>
      </c>
      <c r="AU6" s="22">
        <f t="shared" ref="AU6:BC6" si="6">IF(AU7="",NA(),AU7)</f>
        <v>1679.03</v>
      </c>
      <c r="AV6" s="22">
        <f t="shared" si="6"/>
        <v>1639.31</v>
      </c>
      <c r="AW6" s="22">
        <f t="shared" si="6"/>
        <v>1901.91</v>
      </c>
      <c r="AX6" s="22">
        <f t="shared" si="6"/>
        <v>785.88</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271.58</v>
      </c>
      <c r="BF6" s="22">
        <f t="shared" ref="BF6:BN6" si="7">IF(BF7="",NA(),BF7)</f>
        <v>250.03</v>
      </c>
      <c r="BG6" s="22">
        <f t="shared" si="7"/>
        <v>229.37</v>
      </c>
      <c r="BH6" s="22">
        <f t="shared" si="7"/>
        <v>207.59</v>
      </c>
      <c r="BI6" s="22">
        <f t="shared" si="7"/>
        <v>185.39</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111.37</v>
      </c>
      <c r="BQ6" s="22">
        <f t="shared" ref="BQ6:BY6" si="8">IF(BQ7="",NA(),BQ7)</f>
        <v>110.58</v>
      </c>
      <c r="BR6" s="22">
        <f t="shared" si="8"/>
        <v>110.95</v>
      </c>
      <c r="BS6" s="22">
        <f t="shared" si="8"/>
        <v>112.57</v>
      </c>
      <c r="BT6" s="22">
        <f t="shared" si="8"/>
        <v>111.28</v>
      </c>
      <c r="BU6" s="22">
        <f t="shared" si="8"/>
        <v>112.83</v>
      </c>
      <c r="BV6" s="22">
        <f t="shared" si="8"/>
        <v>112.84</v>
      </c>
      <c r="BW6" s="22">
        <f t="shared" si="8"/>
        <v>110.77</v>
      </c>
      <c r="BX6" s="22">
        <f t="shared" si="8"/>
        <v>112.35</v>
      </c>
      <c r="BY6" s="22">
        <f t="shared" si="8"/>
        <v>106.47</v>
      </c>
      <c r="BZ6" s="21" t="str">
        <f>IF(BZ7="","",IF(BZ7="-","【-】","【"&amp;SUBSTITUTE(TEXT(BZ7,"#,##0.00"),"-","△")&amp;"】"))</f>
        <v>【106.47】</v>
      </c>
      <c r="CA6" s="22">
        <f>IF(CA7="",NA(),CA7)</f>
        <v>105.15</v>
      </c>
      <c r="CB6" s="22">
        <f t="shared" ref="CB6:CJ6" si="9">IF(CB7="",NA(),CB7)</f>
        <v>105.44</v>
      </c>
      <c r="CC6" s="22">
        <f t="shared" si="9"/>
        <v>106.9</v>
      </c>
      <c r="CD6" s="22">
        <f t="shared" si="9"/>
        <v>105.37</v>
      </c>
      <c r="CE6" s="22">
        <f t="shared" si="9"/>
        <v>105.16</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89.66</v>
      </c>
      <c r="CM6" s="22">
        <f t="shared" ref="CM6:CU6" si="10">IF(CM7="",NA(),CM7)</f>
        <v>90.05</v>
      </c>
      <c r="CN6" s="22">
        <f t="shared" si="10"/>
        <v>88.53</v>
      </c>
      <c r="CO6" s="22">
        <f t="shared" si="10"/>
        <v>88.52</v>
      </c>
      <c r="CP6" s="22">
        <f t="shared" si="10"/>
        <v>89.72</v>
      </c>
      <c r="CQ6" s="22">
        <f t="shared" si="10"/>
        <v>61.77</v>
      </c>
      <c r="CR6" s="22">
        <f t="shared" si="10"/>
        <v>61.69</v>
      </c>
      <c r="CS6" s="22">
        <f t="shared" si="10"/>
        <v>62.26</v>
      </c>
      <c r="CT6" s="22">
        <f t="shared" si="10"/>
        <v>62.22</v>
      </c>
      <c r="CU6" s="22">
        <f t="shared" si="10"/>
        <v>61.45</v>
      </c>
      <c r="CV6" s="21" t="str">
        <f>IF(CV7="","",IF(CV7="-","【-】","【"&amp;SUBSTITUTE(TEXT(CV7,"#,##0.00"),"-","△")&amp;"】"))</f>
        <v>【61.45】</v>
      </c>
      <c r="CW6" s="22">
        <f>IF(CW7="",NA(),CW7)</f>
        <v>100</v>
      </c>
      <c r="CX6" s="22">
        <f t="shared" ref="CX6:DF6" si="11">IF(CX7="",NA(),CX7)</f>
        <v>100</v>
      </c>
      <c r="CY6" s="22">
        <f t="shared" si="11"/>
        <v>100</v>
      </c>
      <c r="CZ6" s="22">
        <f t="shared" si="11"/>
        <v>100</v>
      </c>
      <c r="DA6" s="22">
        <f t="shared" si="11"/>
        <v>100</v>
      </c>
      <c r="DB6" s="22">
        <f t="shared" si="11"/>
        <v>100.08</v>
      </c>
      <c r="DC6" s="22">
        <f t="shared" si="11"/>
        <v>100</v>
      </c>
      <c r="DD6" s="22">
        <f t="shared" si="11"/>
        <v>100.16</v>
      </c>
      <c r="DE6" s="22">
        <f t="shared" si="11"/>
        <v>100.28</v>
      </c>
      <c r="DF6" s="22">
        <f t="shared" si="11"/>
        <v>100.29</v>
      </c>
      <c r="DG6" s="21" t="str">
        <f>IF(DG7="","",IF(DG7="-","【-】","【"&amp;SUBSTITUTE(TEXT(DG7,"#,##0.00"),"-","△")&amp;"】"))</f>
        <v>【100.29】</v>
      </c>
      <c r="DH6" s="22">
        <f>IF(DH7="",NA(),DH7)</f>
        <v>31.47</v>
      </c>
      <c r="DI6" s="22">
        <f t="shared" ref="DI6:DQ6" si="12">IF(DI7="",NA(),DI7)</f>
        <v>34.18</v>
      </c>
      <c r="DJ6" s="22">
        <f t="shared" si="12"/>
        <v>37.01</v>
      </c>
      <c r="DK6" s="22">
        <f t="shared" si="12"/>
        <v>39.909999999999997</v>
      </c>
      <c r="DL6" s="22">
        <f t="shared" si="12"/>
        <v>47.23</v>
      </c>
      <c r="DM6" s="22">
        <f t="shared" si="12"/>
        <v>55.77</v>
      </c>
      <c r="DN6" s="22">
        <f t="shared" si="12"/>
        <v>56.48</v>
      </c>
      <c r="DO6" s="22">
        <f t="shared" si="12"/>
        <v>57.5</v>
      </c>
      <c r="DP6" s="22">
        <f t="shared" si="12"/>
        <v>58.52</v>
      </c>
      <c r="DQ6" s="22">
        <f t="shared" si="12"/>
        <v>59.51</v>
      </c>
      <c r="DR6" s="21" t="str">
        <f>IF(DR7="","",IF(DR7="-","【-】","【"&amp;SUBSTITUTE(TEXT(DR7,"#,##0.00"),"-","△")&amp;"】"))</f>
        <v>【59.51】</v>
      </c>
      <c r="DS6" s="21">
        <f>IF(DS7="",NA(),DS7)</f>
        <v>0</v>
      </c>
      <c r="DT6" s="21">
        <f t="shared" ref="DT6:EB6" si="13">IF(DT7="",NA(),DT7)</f>
        <v>0</v>
      </c>
      <c r="DU6" s="21">
        <f t="shared" si="13"/>
        <v>0</v>
      </c>
      <c r="DV6" s="21">
        <f t="shared" si="13"/>
        <v>0</v>
      </c>
      <c r="DW6" s="21">
        <f t="shared" si="13"/>
        <v>0</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199371</v>
      </c>
      <c r="D7" s="24">
        <v>46</v>
      </c>
      <c r="E7" s="24">
        <v>1</v>
      </c>
      <c r="F7" s="24">
        <v>0</v>
      </c>
      <c r="G7" s="24">
        <v>2</v>
      </c>
      <c r="H7" s="24" t="s">
        <v>92</v>
      </c>
      <c r="I7" s="24" t="s">
        <v>93</v>
      </c>
      <c r="J7" s="24" t="s">
        <v>94</v>
      </c>
      <c r="K7" s="24" t="s">
        <v>95</v>
      </c>
      <c r="L7" s="24" t="s">
        <v>96</v>
      </c>
      <c r="M7" s="24" t="s">
        <v>97</v>
      </c>
      <c r="N7" s="25" t="s">
        <v>98</v>
      </c>
      <c r="O7" s="25">
        <v>90.35</v>
      </c>
      <c r="P7" s="25">
        <v>46.41</v>
      </c>
      <c r="Q7" s="25">
        <v>0</v>
      </c>
      <c r="R7" s="25" t="s">
        <v>98</v>
      </c>
      <c r="S7" s="25" t="s">
        <v>98</v>
      </c>
      <c r="T7" s="25" t="s">
        <v>98</v>
      </c>
      <c r="U7" s="25">
        <v>60604</v>
      </c>
      <c r="V7" s="25">
        <v>755.8</v>
      </c>
      <c r="W7" s="25">
        <v>80.19</v>
      </c>
      <c r="X7" s="25">
        <v>107.83</v>
      </c>
      <c r="Y7" s="25">
        <v>107.71</v>
      </c>
      <c r="Z7" s="25">
        <v>107.5</v>
      </c>
      <c r="AA7" s="25">
        <v>108.7</v>
      </c>
      <c r="AB7" s="25">
        <v>107.4</v>
      </c>
      <c r="AC7" s="25">
        <v>112.98</v>
      </c>
      <c r="AD7" s="25">
        <v>112.91</v>
      </c>
      <c r="AE7" s="25">
        <v>111.13</v>
      </c>
      <c r="AF7" s="25">
        <v>112.49</v>
      </c>
      <c r="AG7" s="25">
        <v>107.33</v>
      </c>
      <c r="AH7" s="25">
        <v>107.33</v>
      </c>
      <c r="AI7" s="25">
        <v>0</v>
      </c>
      <c r="AJ7" s="25">
        <v>0</v>
      </c>
      <c r="AK7" s="25">
        <v>0</v>
      </c>
      <c r="AL7" s="25">
        <v>0</v>
      </c>
      <c r="AM7" s="25">
        <v>140.47999999999999</v>
      </c>
      <c r="AN7" s="25">
        <v>10.49</v>
      </c>
      <c r="AO7" s="25">
        <v>9.92</v>
      </c>
      <c r="AP7" s="25">
        <v>12.29</v>
      </c>
      <c r="AQ7" s="25">
        <v>8.77</v>
      </c>
      <c r="AR7" s="25">
        <v>8.81</v>
      </c>
      <c r="AS7" s="25">
        <v>8.81</v>
      </c>
      <c r="AT7" s="25">
        <v>1598.24</v>
      </c>
      <c r="AU7" s="25">
        <v>1679.03</v>
      </c>
      <c r="AV7" s="25">
        <v>1639.31</v>
      </c>
      <c r="AW7" s="25">
        <v>1901.91</v>
      </c>
      <c r="AX7" s="25">
        <v>785.88</v>
      </c>
      <c r="AY7" s="25">
        <v>258.49</v>
      </c>
      <c r="AZ7" s="25">
        <v>271.10000000000002</v>
      </c>
      <c r="BA7" s="25">
        <v>284.45</v>
      </c>
      <c r="BB7" s="25">
        <v>309.23</v>
      </c>
      <c r="BC7" s="25">
        <v>313.43</v>
      </c>
      <c r="BD7" s="25">
        <v>313.43</v>
      </c>
      <c r="BE7" s="25">
        <v>271.58</v>
      </c>
      <c r="BF7" s="25">
        <v>250.03</v>
      </c>
      <c r="BG7" s="25">
        <v>229.37</v>
      </c>
      <c r="BH7" s="25">
        <v>207.59</v>
      </c>
      <c r="BI7" s="25">
        <v>185.39</v>
      </c>
      <c r="BJ7" s="25">
        <v>290.31</v>
      </c>
      <c r="BK7" s="25">
        <v>272.95999999999998</v>
      </c>
      <c r="BL7" s="25">
        <v>260.95999999999998</v>
      </c>
      <c r="BM7" s="25">
        <v>240.07</v>
      </c>
      <c r="BN7" s="25">
        <v>224.81</v>
      </c>
      <c r="BO7" s="25">
        <v>224.81</v>
      </c>
      <c r="BP7" s="25">
        <v>111.37</v>
      </c>
      <c r="BQ7" s="25">
        <v>110.58</v>
      </c>
      <c r="BR7" s="25">
        <v>110.95</v>
      </c>
      <c r="BS7" s="25">
        <v>112.57</v>
      </c>
      <c r="BT7" s="25">
        <v>111.28</v>
      </c>
      <c r="BU7" s="25">
        <v>112.83</v>
      </c>
      <c r="BV7" s="25">
        <v>112.84</v>
      </c>
      <c r="BW7" s="25">
        <v>110.77</v>
      </c>
      <c r="BX7" s="25">
        <v>112.35</v>
      </c>
      <c r="BY7" s="25">
        <v>106.47</v>
      </c>
      <c r="BZ7" s="25">
        <v>106.47</v>
      </c>
      <c r="CA7" s="25">
        <v>105.15</v>
      </c>
      <c r="CB7" s="25">
        <v>105.44</v>
      </c>
      <c r="CC7" s="25">
        <v>106.9</v>
      </c>
      <c r="CD7" s="25">
        <v>105.37</v>
      </c>
      <c r="CE7" s="25">
        <v>105.16</v>
      </c>
      <c r="CF7" s="25">
        <v>73.86</v>
      </c>
      <c r="CG7" s="25">
        <v>73.849999999999994</v>
      </c>
      <c r="CH7" s="25">
        <v>73.180000000000007</v>
      </c>
      <c r="CI7" s="25">
        <v>73.05</v>
      </c>
      <c r="CJ7" s="25">
        <v>77.53</v>
      </c>
      <c r="CK7" s="25">
        <v>77.53</v>
      </c>
      <c r="CL7" s="25">
        <v>89.66</v>
      </c>
      <c r="CM7" s="25">
        <v>90.05</v>
      </c>
      <c r="CN7" s="25">
        <v>88.53</v>
      </c>
      <c r="CO7" s="25">
        <v>88.52</v>
      </c>
      <c r="CP7" s="25">
        <v>89.72</v>
      </c>
      <c r="CQ7" s="25">
        <v>61.77</v>
      </c>
      <c r="CR7" s="25">
        <v>61.69</v>
      </c>
      <c r="CS7" s="25">
        <v>62.26</v>
      </c>
      <c r="CT7" s="25">
        <v>62.22</v>
      </c>
      <c r="CU7" s="25">
        <v>61.45</v>
      </c>
      <c r="CV7" s="25">
        <v>61.45</v>
      </c>
      <c r="CW7" s="25">
        <v>100</v>
      </c>
      <c r="CX7" s="25">
        <v>100</v>
      </c>
      <c r="CY7" s="25">
        <v>100</v>
      </c>
      <c r="CZ7" s="25">
        <v>100</v>
      </c>
      <c r="DA7" s="25">
        <v>100</v>
      </c>
      <c r="DB7" s="25">
        <v>100.08</v>
      </c>
      <c r="DC7" s="25">
        <v>100</v>
      </c>
      <c r="DD7" s="25">
        <v>100.16</v>
      </c>
      <c r="DE7" s="25">
        <v>100.28</v>
      </c>
      <c r="DF7" s="25">
        <v>100.29</v>
      </c>
      <c r="DG7" s="25">
        <v>100.29</v>
      </c>
      <c r="DH7" s="25">
        <v>31.47</v>
      </c>
      <c r="DI7" s="25">
        <v>34.18</v>
      </c>
      <c r="DJ7" s="25">
        <v>37.01</v>
      </c>
      <c r="DK7" s="25">
        <v>39.909999999999997</v>
      </c>
      <c r="DL7" s="25">
        <v>47.23</v>
      </c>
      <c r="DM7" s="25">
        <v>55.77</v>
      </c>
      <c r="DN7" s="25">
        <v>56.48</v>
      </c>
      <c r="DO7" s="25">
        <v>57.5</v>
      </c>
      <c r="DP7" s="25">
        <v>58.52</v>
      </c>
      <c r="DQ7" s="25">
        <v>59.51</v>
      </c>
      <c r="DR7" s="25">
        <v>59.51</v>
      </c>
      <c r="DS7" s="25">
        <v>0</v>
      </c>
      <c r="DT7" s="25">
        <v>0</v>
      </c>
      <c r="DU7" s="25">
        <v>0</v>
      </c>
      <c r="DV7" s="25">
        <v>0</v>
      </c>
      <c r="DW7" s="25">
        <v>0</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KYT002</cp:lastModifiedBy>
  <cp:lastPrinted>2024-01-22T07:55:10Z</cp:lastPrinted>
  <dcterms:created xsi:type="dcterms:W3CDTF">2023-12-05T00:53:46Z</dcterms:created>
  <dcterms:modified xsi:type="dcterms:W3CDTF">2024-01-24T07:56:30Z</dcterms:modified>
  <cp:category/>
</cp:coreProperties>
</file>