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c40979a44c2be770/"/>
    </mc:Choice>
  </mc:AlternateContent>
  <xr:revisionPtr revIDLastSave="15" documentId="8_{21BBD795-4778-433E-8BD9-98B2F97C8817}" xr6:coauthVersionLast="47" xr6:coauthVersionMax="47" xr10:uidLastSave="{F30E6736-2C57-47CF-A5E9-535E4C328442}"/>
  <workbookProtection workbookAlgorithmName="SHA-512" workbookHashValue="sCifCwoYXXJJVPhJBwRw1UAfrCL3UZp+vlIfMiarhd71QoL1p7kSjjECJf+lIxBMVX0K9cb5wSy//6ctTVAJNA==" workbookSaltValue="qKRzqaeUTf93ydCuGPavv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32" i="4"/>
  <c r="FO78" i="4"/>
  <c r="FL54" i="4"/>
  <c r="FL32" i="4"/>
  <c r="BX78" i="4"/>
  <c r="BX54" i="4"/>
  <c r="MO78" i="4"/>
  <c r="MN54" i="4"/>
  <c r="MN32" i="4"/>
  <c r="C11" i="5"/>
  <c r="D11" i="5"/>
  <c r="E11" i="5"/>
  <c r="B11" i="5"/>
  <c r="GT78" i="4" l="1"/>
  <c r="DG78" i="4"/>
  <c r="DD54" i="4"/>
  <c r="DD32" i="4"/>
  <c r="P78" i="4"/>
  <c r="P54" i="4"/>
  <c r="P32" i="4"/>
  <c r="KG78" i="4"/>
  <c r="KF54" i="4"/>
  <c r="KF32" i="4"/>
  <c r="GR54" i="4"/>
  <c r="GR32" i="4"/>
  <c r="AT78" i="4"/>
  <c r="AT32" i="4"/>
  <c r="LK78" i="4"/>
  <c r="LJ54" i="4"/>
  <c r="LJ32" i="4"/>
  <c r="HV32" i="4"/>
  <c r="HX78" i="4"/>
  <c r="HV54" i="4"/>
  <c r="EK78" i="4"/>
  <c r="EH54" i="4"/>
  <c r="EH32" i="4"/>
  <c r="AT54" i="4"/>
  <c r="LZ78" i="4"/>
  <c r="IM78" i="4"/>
  <c r="IK54" i="4"/>
  <c r="IK32" i="4"/>
  <c r="EZ78" i="4"/>
  <c r="EW54" i="4"/>
  <c r="BI78" i="4"/>
  <c r="BI54" i="4"/>
  <c r="BI32" i="4"/>
  <c r="LY54" i="4"/>
  <c r="LY32" i="4"/>
  <c r="EW32" i="4"/>
  <c r="DS54" i="4"/>
  <c r="AE78" i="4"/>
  <c r="AE54" i="4"/>
  <c r="AE32" i="4"/>
  <c r="KV78" i="4"/>
  <c r="KU54" i="4"/>
  <c r="KU32" i="4"/>
  <c r="HI78" i="4"/>
  <c r="HG54" i="4"/>
  <c r="HG32" i="4"/>
  <c r="DV78" i="4"/>
  <c r="DS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<sst xmlns="http://schemas.openxmlformats.org/spreadsheetml/2006/main" count="342" uniqueCount="188">
  <si>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</si>
  <si>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</si>
  <si>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</si>
  <si>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</si>
  <si>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</si>
  <si>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</si>
  <si>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</si>
  <si>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</si>
  <si>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</si>
  <si>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</si>
  <si>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</si>
  <si>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</si>
  <si>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</si>
  <si>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</si>
  <si>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</si>
  <si>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</si>
  <si>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</si>
  <si>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</si>
  <si>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</si>
  <si>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</si>
  <si>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</si>
  <si>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</si>
  <si>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</si>
  <si>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</si>
  <si>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</si>
  <si>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</si>
  <si>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</si>
  <si>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</si>
  <si>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</si>
  <si>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</si>
  <si>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</si>
  <si>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</si>
  <si>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</si>
  <si>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</si>
  <si>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</si>
  <si>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</si>
  <si>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</si>
  <si>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</si>
  <si>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</si>
  <si>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</si>
  <si>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</si>
  <si>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</si>
  <si>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</si>
  <si>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</si>
  <si>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</si>
  <si>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</si>
  <si>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</si>
  <si>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</si>
  <si>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</si>
  <si>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</si>
  <si>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</si>
  <si>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</si>
  <si>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</si>
  <si>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</si>
  <si>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</si>
  <si>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</si>
  <si>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</si>
  <si>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</si>
  <si>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</si>
  <si>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</si>
  <si>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</si>
  <si>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</si>
  <si>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</si>
  <si>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</si>
  <si>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</si>
  <si>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</si>
  <si>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</si>
  <si>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</si>
  <si>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</si>
  <si>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</si>
  <si>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</si>
  <si>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</si>
  <si>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</si>
  <si>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</si>
  <si>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</si>
  <si>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</si>
  <si>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</si>
  <si>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</si>
  <si>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</si>
  <si>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</si>
  <si>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</si>
  <si>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</si>
  <si>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</si>
  <si>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</si>
  <si>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</si>
  <si>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</si>
  <si>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</si>
  <si>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</si>
  <si>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</si>
  <si>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</si>
  <si>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</si>
  <si>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</si>
  <si>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</si>
  <si>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</si>
  <si>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</si>
  <si>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</si>
  <si>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</si>
  <si>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</si>
  <si>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</si>
  <si>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</si>
  <si>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</si>
  <si>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</si>
  <si>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</si>
  <si>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</si>
  <si>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</si>
  <si>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</si>
  <si>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</si>
  <si>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</si>
  <si>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</si>
  <si>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</si>
  <si>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</si>
  <si>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</si>
  <si>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</si>
  <si>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</si>
  <si>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</si>
  <si>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</si>
  <si>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</si>
  <si>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</si>
  <si>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</si>
  <si>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</si>
  <si>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</si>
  <si>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</si>
  <si>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</si>
  <si>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</si>
  <si>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</si>
  <si>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</si>
  <si>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</si>
  <si>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</si>
  <si>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</si>
  <si>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</si>
  <si>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</si>
  <si>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</si>
  <si>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</si>
  <si>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</si>
  <si>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</si>
  <si>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</si>
  <si>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</si>
  <si>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</si>
  <si>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</si>
  <si>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</si>
  <si>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</si>
  <si>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</si>
  <si>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</si>
  <si>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</si>
  <si>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</si>
  <si>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</si>
  <si>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</si>
  <si>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</si>
  <si>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</si>
  <si>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</si>
  <si>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</si>
  <si>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</si>
  <si>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</si>
  <si>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</si>
  <si>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</si>
  <si>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</si>
  <si>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</si>
  <si>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</si>
  <si>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</si>
  <si>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</si>
  <si>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</si>
  <si>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</si>
  <si>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</si>
  <si>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</si>
  <si>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</si>
  <si>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</si>
  <si>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</si>
  <si>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</si>
  <si>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</si>
  <si>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</si>
  <si>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</si>
  <si>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</si>
  <si>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</si>
  <si>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</si>
  <si>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</si>
  <si>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</si>
  <si>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</si>
  <si>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</si>
  <si>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</si>
  <si>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</si>
  <si>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</si>
  <si>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</si>
  <si>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</si>
  <si>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</si>
  <si>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設備の老朽化により空調設備及び給排水設備の修繕費が増加している。経年劣化による修繕箇所が多くあることから、令和5年度において、建築設計事務所に修繕費の見込みを積算するよう依頼を行っている。その積算結果を基に施設・設備の修繕について構成町と協議する予定となっている。また、1床当たりの有形固定資産も医療機器の更新や電子カルテの導入より、類似病院と比較して上回っていることが確認できたため、これについても慎重に検討し、適切な方針を策定していく。</t>
    <rPh sb="0" eb="2">
      <t>チイキ</t>
    </rPh>
    <rPh sb="3" eb="5">
      <t>ジンコウ</t>
    </rPh>
    <rPh sb="8" eb="10">
      <t>シセツ</t>
    </rPh>
    <rPh sb="12" eb="14">
      <t>クウチョウ</t>
    </rPh>
    <rPh sb="14" eb="16">
      <t>セツビ</t>
    </rPh>
    <rPh sb="16" eb="17">
      <t>オヨ</t>
    </rPh>
    <rPh sb="18" eb="19">
      <t>キュウ</t>
    </rPh>
    <rPh sb="19" eb="21">
      <t>ハイスイ</t>
    </rPh>
    <rPh sb="21" eb="23">
      <t>セツビ</t>
    </rPh>
    <rPh sb="24" eb="27">
      <t>シュウゼンヒ</t>
    </rPh>
    <rPh sb="25" eb="27">
      <t>ビヒン</t>
    </rPh>
    <rPh sb="29" eb="32">
      <t>ロウキュウカ</t>
    </rPh>
    <rPh sb="35" eb="39">
      <t>ケイネンレッカ</t>
    </rPh>
    <rPh sb="42" eb="44">
      <t>シュウゼン</t>
    </rPh>
    <rPh sb="44" eb="46">
      <t>カショ</t>
    </rPh>
    <rPh sb="47" eb="48">
      <t>オオ</t>
    </rPh>
    <rPh sb="56" eb="58">
      <t>レイワ</t>
    </rPh>
    <rPh sb="59" eb="60">
      <t>ネン</t>
    </rPh>
    <rPh sb="60" eb="61">
      <t>ド</t>
    </rPh>
    <rPh sb="66" eb="73">
      <t>ケンチクセッケイジムショ</t>
    </rPh>
    <rPh sb="74" eb="77">
      <t>シュウゼンヒ</t>
    </rPh>
    <rPh sb="78" eb="80">
      <t>ミコミ</t>
    </rPh>
    <rPh sb="82" eb="84">
      <t>セキサン</t>
    </rPh>
    <rPh sb="88" eb="90">
      <t>イライ</t>
    </rPh>
    <rPh sb="91" eb="92">
      <t>オコナ</t>
    </rPh>
    <rPh sb="99" eb="101">
      <t>セキサン</t>
    </rPh>
    <rPh sb="104" eb="105">
      <t>モト</t>
    </rPh>
    <rPh sb="106" eb="108">
      <t>シセツ</t>
    </rPh>
    <rPh sb="109" eb="111">
      <t>セツビ</t>
    </rPh>
    <rPh sb="112" eb="114">
      <t>シュウゼン</t>
    </rPh>
    <rPh sb="118" eb="121">
      <t>コウセイチョウ</t>
    </rPh>
    <rPh sb="122" eb="124">
      <t>キョウギ</t>
    </rPh>
    <rPh sb="126" eb="128">
      <t>ヨテイ</t>
    </rPh>
    <rPh sb="139" eb="141">
      <t>ショウア</t>
    </rPh>
    <rPh sb="144" eb="146">
      <t>ユウケイ</t>
    </rPh>
    <rPh sb="146" eb="148">
      <t>コテイ</t>
    </rPh>
    <rPh sb="148" eb="150">
      <t>シサン</t>
    </rPh>
    <rPh sb="151" eb="155">
      <t>イリョウキキ</t>
    </rPh>
    <rPh sb="156" eb="158">
      <t>コウシン</t>
    </rPh>
    <rPh sb="159" eb="161">
      <t>デンシ</t>
    </rPh>
    <rPh sb="165" eb="167">
      <t>ドウニュウ</t>
    </rPh>
    <rPh sb="170" eb="172">
      <t>ルイジ</t>
    </rPh>
    <rPh sb="172" eb="174">
      <t>ビョウイン</t>
    </rPh>
    <rPh sb="175" eb="177">
      <t>ヒカク</t>
    </rPh>
    <rPh sb="179" eb="181">
      <t>ウワマワ</t>
    </rPh>
    <rPh sb="188" eb="190">
      <t>カクニン</t>
    </rPh>
    <rPh sb="203" eb="205">
      <t>シンチョウ</t>
    </rPh>
    <rPh sb="206" eb="208">
      <t>ケントウ</t>
    </rPh>
    <rPh sb="210" eb="212">
      <t>テキセツ</t>
    </rPh>
    <rPh sb="213" eb="215">
      <t>ホウシン</t>
    </rPh>
    <rPh sb="216" eb="218">
      <t>サクテイ</t>
    </rPh>
    <phoneticPr fontId="5"/>
  </si>
  <si>
    <t>へき地医療拠点病院として地域住民の医療・福祉を担っている。開設以来、身延町及び早川町内の診療所に出張診療を継続している。夜間・休日の救急当番にも24時間対応できる体制を維持し、災害協力病院としても人材、資材の確保に努めている。山梨県より指定を受け、新型コロナウイルス感染症発熱患者外来を継続し、PCR検査、抗原定量検査を行っている。また、介護老人保健施設を併設し通所リハビリテーションや短期入所を展開し、在宅係サービスとして、訪問診療、訪問看護、訪問介護、居宅支援事業者を展開することで療養者の在宅復帰や地域の高齢者等の在宅生活の維持をサポートしている。</t>
    <rPh sb="2" eb="3">
      <t>チ</t>
    </rPh>
    <rPh sb="3" eb="5">
      <t>イリョウ</t>
    </rPh>
    <rPh sb="5" eb="7">
      <t>キョテン</t>
    </rPh>
    <rPh sb="7" eb="9">
      <t>ビョウイン</t>
    </rPh>
    <rPh sb="12" eb="14">
      <t>チイキ</t>
    </rPh>
    <rPh sb="14" eb="16">
      <t>ジュウミン</t>
    </rPh>
    <rPh sb="17" eb="19">
      <t>イリョウ</t>
    </rPh>
    <rPh sb="20" eb="22">
      <t>フクシ</t>
    </rPh>
    <rPh sb="23" eb="24">
      <t>ニナ</t>
    </rPh>
    <rPh sb="29" eb="31">
      <t>カイセツ</t>
    </rPh>
    <rPh sb="31" eb="33">
      <t>イライ</t>
    </rPh>
    <rPh sb="34" eb="37">
      <t>ミノブチョウ</t>
    </rPh>
    <rPh sb="37" eb="38">
      <t>オヨ</t>
    </rPh>
    <rPh sb="39" eb="42">
      <t>ハヤカワチョウ</t>
    </rPh>
    <rPh sb="42" eb="43">
      <t>ナイ</t>
    </rPh>
    <rPh sb="44" eb="47">
      <t>シンリョウジョ</t>
    </rPh>
    <rPh sb="48" eb="50">
      <t>シュッチョウ</t>
    </rPh>
    <rPh sb="50" eb="52">
      <t>シンリョウ</t>
    </rPh>
    <rPh sb="53" eb="55">
      <t>ケイゾク</t>
    </rPh>
    <rPh sb="60" eb="62">
      <t>ヤカン</t>
    </rPh>
    <rPh sb="63" eb="65">
      <t>キュウジツ</t>
    </rPh>
    <rPh sb="66" eb="68">
      <t>キュウキュウ</t>
    </rPh>
    <rPh sb="68" eb="70">
      <t>トウバン</t>
    </rPh>
    <rPh sb="74" eb="76">
      <t>ジカン</t>
    </rPh>
    <rPh sb="76" eb="78">
      <t>タイオウ</t>
    </rPh>
    <rPh sb="81" eb="83">
      <t>タイセイ</t>
    </rPh>
    <rPh sb="84" eb="86">
      <t>イジ</t>
    </rPh>
    <rPh sb="88" eb="90">
      <t>サイガイ</t>
    </rPh>
    <rPh sb="90" eb="92">
      <t>キョウリョク</t>
    </rPh>
    <rPh sb="92" eb="94">
      <t>ビョウイン</t>
    </rPh>
    <rPh sb="98" eb="100">
      <t>ジンザイ</t>
    </rPh>
    <rPh sb="101" eb="103">
      <t>シザイ</t>
    </rPh>
    <rPh sb="104" eb="106">
      <t>カクホ</t>
    </rPh>
    <rPh sb="107" eb="108">
      <t>ツト</t>
    </rPh>
    <rPh sb="124" eb="126">
      <t>シンガタ</t>
    </rPh>
    <rPh sb="133" eb="136">
      <t>カンセンショウ</t>
    </rPh>
    <rPh sb="139" eb="140">
      <t>シャ</t>
    </rPh>
    <rPh sb="143" eb="145">
      <t>ケイゾク</t>
    </rPh>
    <rPh sb="150" eb="152">
      <t>ケンサ</t>
    </rPh>
    <rPh sb="153" eb="159">
      <t>コウゲンテイリョウケンサ</t>
    </rPh>
    <rPh sb="160" eb="161">
      <t>オコナ</t>
    </rPh>
    <rPh sb="181" eb="183">
      <t>ツウショ</t>
    </rPh>
    <rPh sb="193" eb="197">
      <t>タンキニュウショ</t>
    </rPh>
    <rPh sb="198" eb="200">
      <t>テンカイ</t>
    </rPh>
    <rPh sb="202" eb="204">
      <t>ザイタク</t>
    </rPh>
    <rPh sb="213" eb="215">
      <t>ホウモン</t>
    </rPh>
    <rPh sb="215" eb="217">
      <t>シンリョウ</t>
    </rPh>
    <rPh sb="218" eb="220">
      <t>ホウモン</t>
    </rPh>
    <rPh sb="220" eb="222">
      <t>カンゴ</t>
    </rPh>
    <rPh sb="223" eb="225">
      <t>ホウモン</t>
    </rPh>
    <rPh sb="225" eb="227">
      <t>カイゴ</t>
    </rPh>
    <rPh sb="228" eb="230">
      <t>キョタク</t>
    </rPh>
    <rPh sb="230" eb="232">
      <t>シエン</t>
    </rPh>
    <rPh sb="232" eb="235">
      <t>ジギョウシャ</t>
    </rPh>
    <rPh sb="236" eb="238">
      <t>テンカイ</t>
    </rPh>
    <rPh sb="243" eb="245">
      <t>リョウヨウ</t>
    </rPh>
    <rPh sb="245" eb="246">
      <t>シャ</t>
    </rPh>
    <rPh sb="247" eb="251">
      <t>ザイタクフッキ</t>
    </rPh>
    <rPh sb="252" eb="254">
      <t>チイキ</t>
    </rPh>
    <rPh sb="255" eb="258">
      <t>コウレイシャ</t>
    </rPh>
    <rPh sb="258" eb="259">
      <t>トウ</t>
    </rPh>
    <rPh sb="260" eb="264">
      <t>ザイタクセイカツ</t>
    </rPh>
    <rPh sb="265" eb="267">
      <t>イジ</t>
    </rPh>
    <phoneticPr fontId="5"/>
  </si>
  <si>
    <t>地域の人口減少は加速し高齢化率も非常に高く、依然として厳しい環境下にある。医師をはじめ医療従事者の確保も厳しい状況である。また、施設・機械備品等の老朽化による費用の増加も運営に影響を及ぼしている。経常収支比率を改善するために、不足している医療従事者を確保し、同時に運営規模を適正化して収益向上を図りたい。また、繰入金に関しても、構成町との協議を密に行いながら対応していきたい。</t>
    <rPh sb="0" eb="2">
      <t>チイキ</t>
    </rPh>
    <rPh sb="3" eb="5">
      <t>ジンコウ</t>
    </rPh>
    <rPh sb="5" eb="7">
      <t>ゲンショウ</t>
    </rPh>
    <rPh sb="8" eb="10">
      <t>カソク</t>
    </rPh>
    <rPh sb="11" eb="15">
      <t>コウレイカリツ</t>
    </rPh>
    <rPh sb="16" eb="18">
      <t>ヒジョウ</t>
    </rPh>
    <rPh sb="19" eb="20">
      <t>タカ</t>
    </rPh>
    <rPh sb="22" eb="24">
      <t>イゼン</t>
    </rPh>
    <rPh sb="27" eb="28">
      <t>キビ</t>
    </rPh>
    <rPh sb="30" eb="33">
      <t>カンキョウカ</t>
    </rPh>
    <rPh sb="43" eb="45">
      <t>イリョウ</t>
    </rPh>
    <rPh sb="45" eb="48">
      <t>ジュウジシャ</t>
    </rPh>
    <rPh sb="49" eb="51">
      <t>カクホ</t>
    </rPh>
    <rPh sb="52" eb="53">
      <t>キビ</t>
    </rPh>
    <rPh sb="55" eb="57">
      <t>ジョウキョウ</t>
    </rPh>
    <rPh sb="64" eb="66">
      <t>シセツ</t>
    </rPh>
    <rPh sb="67" eb="69">
      <t>キカイ</t>
    </rPh>
    <rPh sb="69" eb="71">
      <t>ビヒン</t>
    </rPh>
    <rPh sb="71" eb="72">
      <t>トウ</t>
    </rPh>
    <rPh sb="73" eb="76">
      <t>ロウキュウカ</t>
    </rPh>
    <rPh sb="79" eb="81">
      <t>ヒヨウ</t>
    </rPh>
    <rPh sb="82" eb="84">
      <t>ゾウカ</t>
    </rPh>
    <rPh sb="85" eb="87">
      <t>ウンエイ</t>
    </rPh>
    <rPh sb="88" eb="90">
      <t>エイキョウ</t>
    </rPh>
    <rPh sb="91" eb="92">
      <t>オヨ</t>
    </rPh>
    <phoneticPr fontId="5"/>
  </si>
  <si>
    <t>入院患者1人1日当たりの収益は若干減少しているが、一方で外来患者1人1日当たりの収益は若干増加している。病床利用率の低下が医業収益に対する影響が大きく、収益減少の一因となっている。また、材料費対医業収益比率が類似病院平均値より上回っている状況が続いているため、材料費のコスト削減を目指し、医療品調達ベンチマークシステムの導入を検討し効率的な調達に努めたい。職員給与費対医業収益比率は類似団体と比較して低いが前年度比で増加していることから給与費の適正化を図りたい。収益減少の大きな要因である入院収益については、医療従事者を確保し入院の受け入れ態勢を強化し病床稼働率を上げることによって収益の向上を図りたい。</t>
    <rPh sb="0" eb="4">
      <t>ニュウインカンジャ</t>
    </rPh>
    <rPh sb="5" eb="6">
      <t>ニン</t>
    </rPh>
    <rPh sb="7" eb="9">
      <t>ニチア</t>
    </rPh>
    <rPh sb="12" eb="14">
      <t>シュウエキ</t>
    </rPh>
    <rPh sb="15" eb="19">
      <t>ジャッカンゲンショウ</t>
    </rPh>
    <rPh sb="25" eb="27">
      <t>イッポウ</t>
    </rPh>
    <rPh sb="28" eb="30">
      <t>ガイライ</t>
    </rPh>
    <rPh sb="45" eb="47">
      <t>ゾウカ</t>
    </rPh>
    <rPh sb="52" eb="57">
      <t>ビョウショウリヨウリツ</t>
    </rPh>
    <rPh sb="58" eb="60">
      <t>テイカ</t>
    </rPh>
    <rPh sb="61" eb="65">
      <t>イギョウシュウエキ</t>
    </rPh>
    <rPh sb="66" eb="67">
      <t>タイ</t>
    </rPh>
    <rPh sb="69" eb="71">
      <t>エイキョウ</t>
    </rPh>
    <rPh sb="72" eb="73">
      <t>オオ</t>
    </rPh>
    <rPh sb="76" eb="78">
      <t>シュウエキ</t>
    </rPh>
    <rPh sb="78" eb="80">
      <t>ゲンショウ</t>
    </rPh>
    <rPh sb="81" eb="83">
      <t>イチイン</t>
    </rPh>
    <rPh sb="93" eb="96">
      <t>ザイリョウヒ</t>
    </rPh>
    <rPh sb="96" eb="97">
      <t>タイ</t>
    </rPh>
    <rPh sb="97" eb="99">
      <t>イギョウ</t>
    </rPh>
    <rPh sb="99" eb="103">
      <t>シュウエキヒリツ</t>
    </rPh>
    <rPh sb="104" eb="106">
      <t>ルイジ</t>
    </rPh>
    <rPh sb="106" eb="108">
      <t>ビョウイン</t>
    </rPh>
    <rPh sb="108" eb="111">
      <t>ヘイキンチ</t>
    </rPh>
    <rPh sb="113" eb="115">
      <t>ウワマワ</t>
    </rPh>
    <rPh sb="119" eb="121">
      <t>ジョウキョウ</t>
    </rPh>
    <rPh sb="122" eb="123">
      <t>ツヅ</t>
    </rPh>
    <rPh sb="130" eb="133">
      <t>ザイリョウヒ</t>
    </rPh>
    <rPh sb="137" eb="139">
      <t>サクゲン</t>
    </rPh>
    <rPh sb="140" eb="142">
      <t>メザ</t>
    </rPh>
    <rPh sb="144" eb="147">
      <t>イリョウヒン</t>
    </rPh>
    <rPh sb="147" eb="149">
      <t>チョウタツ</t>
    </rPh>
    <rPh sb="160" eb="162">
      <t>ドウニュウ</t>
    </rPh>
    <rPh sb="163" eb="165">
      <t>ケントウ</t>
    </rPh>
    <rPh sb="166" eb="169">
      <t>コウリツテキ</t>
    </rPh>
    <rPh sb="170" eb="172">
      <t>チョウタツ</t>
    </rPh>
    <rPh sb="173" eb="174">
      <t>ツト</t>
    </rPh>
    <rPh sb="178" eb="183">
      <t>ショクインキュウヨヒ</t>
    </rPh>
    <rPh sb="183" eb="184">
      <t>タイ</t>
    </rPh>
    <rPh sb="191" eb="195">
      <t>ルイジダンタイ</t>
    </rPh>
    <rPh sb="196" eb="198">
      <t>ヒカク</t>
    </rPh>
    <rPh sb="200" eb="201">
      <t>ヒク</t>
    </rPh>
    <rPh sb="203" eb="206">
      <t>ゼンネンド</t>
    </rPh>
    <rPh sb="206" eb="207">
      <t>ヒ</t>
    </rPh>
    <rPh sb="208" eb="210">
      <t>ゾウカ</t>
    </rPh>
    <rPh sb="218" eb="221">
      <t>キュウヨヒ</t>
    </rPh>
    <rPh sb="222" eb="225">
      <t>テキセイカ</t>
    </rPh>
    <rPh sb="226" eb="227">
      <t>ハカ</t>
    </rPh>
    <rPh sb="231" eb="233">
      <t>シュウエキ</t>
    </rPh>
    <rPh sb="233" eb="235">
      <t>ゲンショウ</t>
    </rPh>
    <rPh sb="236" eb="237">
      <t>オオ</t>
    </rPh>
    <rPh sb="239" eb="241">
      <t>ヨウイン</t>
    </rPh>
    <rPh sb="244" eb="248">
      <t>ニュウインシュウエキ</t>
    </rPh>
    <rPh sb="254" eb="259">
      <t>イリョウジュウジシャ</t>
    </rPh>
    <rPh sb="260" eb="262">
      <t>カクホ</t>
    </rPh>
    <rPh sb="263" eb="265">
      <t>ニュウイン</t>
    </rPh>
    <rPh sb="266" eb="267">
      <t>ウ</t>
    </rPh>
    <rPh sb="268" eb="269">
      <t>イ</t>
    </rPh>
    <rPh sb="270" eb="272">
      <t>タイセイ</t>
    </rPh>
    <rPh sb="273" eb="275">
      <t>キョウカ</t>
    </rPh>
    <rPh sb="291" eb="293">
      <t>シュウエキ</t>
    </rPh>
    <rPh sb="294" eb="296">
      <t>コウジョウ</t>
    </rPh>
    <rPh sb="297" eb="29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</si>
</sst>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83.9</c:v>
                </c:pt>
                <c:pt idx="1">
                  <c:v>64.599999999999994</c:v>
                </c:pt>
                <c:pt idx="2">
                  <c:v>66.599999999999994</c:v>
                </c:pt>
                <c:pt idx="3">
                  <c:v>60.8</c:v>
                </c:pt>
                <c:pt idx="4">
                  <c:v>53.3</c:v>
                </c:pt>
              </c:numCache>
            </c:numRef>
          </c:val>
          <c:extLst>
            <c:ext xmlns:c16="http://schemas.microsoft.com/office/drawing/2014/chart" uri="{C3380CC4-5D6E-409C-BE32-E72D297353CC}">
              <c16:uniqueId val="{00000000-A6CD-40C5-AB8C-831FD8B54FE9}"/>
            </c:ext>
          </c:extLst>
        </c:ser>
        <c:dLbls>
          <c:showLegendKey val="0"/>
          <c:showVal val="0"/>
          <c:showCatName val="0"/>
          <c:showSerName val="0"/>
          <c:showPercent val="0"/>
          <c:showBubbleSize val="0"/>
        </c:dLbls>
        <c:gapWidth val="150"/>
        <c:axId val="369940440"/>
        <c:axId val="3699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A6CD-40C5-AB8C-831FD8B54FE9}"/>
            </c:ext>
          </c:extLst>
        </c:ser>
        <c:dLbls>
          <c:showLegendKey val="0"/>
          <c:showVal val="0"/>
          <c:showCatName val="0"/>
          <c:showSerName val="0"/>
          <c:showPercent val="0"/>
          <c:showBubbleSize val="0"/>
        </c:dLbls>
        <c:marker val="1"/>
        <c:smooth val="0"/>
        <c:axId val="369940440"/>
        <c:axId val="369945952"/>
      </c:lineChart>
      <c:catAx>
        <c:axId val="369940440"/>
        <c:scaling>
          <c:orientation val="minMax"/>
        </c:scaling>
        <c:delete val="1"/>
        <c:axPos val="b"/>
        <c:numFmt formatCode="General" sourceLinked="1"/>
        <c:majorTickMark val="none"/>
        <c:minorTickMark val="none"/>
        <c:tickLblPos val="none"/>
        <c:crossAx val="369945952"/>
        <c:crosses val="autoZero"/>
        <c:auto val="1"/>
        <c:lblAlgn val="ctr"/>
        <c:lblOffset val="100"/>
        <c:noMultiLvlLbl val="1"/>
      </c:catAx>
      <c:valAx>
        <c:axId val="36994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94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86.6</c:v>
                </c:pt>
                <c:pt idx="2">
                  <c:v>85.6</c:v>
                </c:pt>
                <c:pt idx="3">
                  <c:v>84.9</c:v>
                </c:pt>
                <c:pt idx="4">
                  <c:v>77.900000000000006</c:v>
                </c:pt>
              </c:numCache>
            </c:numRef>
          </c:val>
          <c:extLst>
            <c:ext xmlns:c16="http://schemas.microsoft.com/office/drawing/2014/chart" uri="{C3380CC4-5D6E-409C-BE32-E72D297353CC}">
              <c16:uniqueId val="{00000000-2194-4B03-BF1C-013766C72735}"/>
            </c:ext>
          </c:extLst>
        </c:ser>
        <c:dLbls>
          <c:showLegendKey val="0"/>
          <c:showVal val="0"/>
          <c:showCatName val="0"/>
          <c:showSerName val="0"/>
          <c:showPercent val="0"/>
          <c:showBubbleSize val="0"/>
        </c:dLbls>
        <c:gapWidth val="150"/>
        <c:axId val="370472872"/>
        <c:axId val="37047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194-4B03-BF1C-013766C72735}"/>
            </c:ext>
          </c:extLst>
        </c:ser>
        <c:dLbls>
          <c:showLegendKey val="0"/>
          <c:showVal val="0"/>
          <c:showCatName val="0"/>
          <c:showSerName val="0"/>
          <c:showPercent val="0"/>
          <c:showBubbleSize val="0"/>
        </c:dLbls>
        <c:marker val="1"/>
        <c:smooth val="0"/>
        <c:axId val="370472872"/>
        <c:axId val="370473256"/>
      </c:lineChart>
      <c:catAx>
        <c:axId val="370472872"/>
        <c:scaling>
          <c:orientation val="minMax"/>
        </c:scaling>
        <c:delete val="1"/>
        <c:axPos val="b"/>
        <c:numFmt formatCode="General" sourceLinked="1"/>
        <c:majorTickMark val="none"/>
        <c:minorTickMark val="none"/>
        <c:tickLblPos val="none"/>
        <c:crossAx val="370473256"/>
        <c:crosses val="autoZero"/>
        <c:auto val="1"/>
        <c:lblAlgn val="ctr"/>
        <c:lblOffset val="100"/>
        <c:noMultiLvlLbl val="1"/>
      </c:catAx>
      <c:valAx>
        <c:axId val="37047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47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91.8</c:v>
                </c:pt>
                <c:pt idx="1">
                  <c:v>86.6</c:v>
                </c:pt>
                <c:pt idx="2">
                  <c:v>85.6</c:v>
                </c:pt>
                <c:pt idx="3">
                  <c:v>84.9</c:v>
                </c:pt>
                <c:pt idx="4">
                  <c:v>77.900000000000006</c:v>
                </c:pt>
              </c:numCache>
            </c:numRef>
          </c:val>
          <c:extLst>
            <c:ext xmlns:c16="http://schemas.microsoft.com/office/drawing/2014/chart" uri="{C3380CC4-5D6E-409C-BE32-E72D297353CC}">
              <c16:uniqueId val="{00000000-A5E1-47FC-84E0-976A199F6BFD}"/>
            </c:ext>
          </c:extLst>
        </c:ser>
        <c:dLbls>
          <c:showLegendKey val="0"/>
          <c:showVal val="0"/>
          <c:showCatName val="0"/>
          <c:showSerName val="0"/>
          <c:showPercent val="0"/>
          <c:showBubbleSize val="0"/>
        </c:dLbls>
        <c:gapWidth val="150"/>
        <c:axId val="370790344"/>
        <c:axId val="3707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5E1-47FC-84E0-976A199F6BFD}"/>
            </c:ext>
          </c:extLst>
        </c:ser>
        <c:dLbls>
          <c:showLegendKey val="0"/>
          <c:showVal val="0"/>
          <c:showCatName val="0"/>
          <c:showSerName val="0"/>
          <c:showPercent val="0"/>
          <c:showBubbleSize val="0"/>
        </c:dLbls>
        <c:marker val="1"/>
        <c:smooth val="0"/>
        <c:axId val="370790344"/>
        <c:axId val="370790728"/>
      </c:lineChart>
      <c:catAx>
        <c:axId val="370790344"/>
        <c:scaling>
          <c:orientation val="minMax"/>
        </c:scaling>
        <c:delete val="1"/>
        <c:axPos val="b"/>
        <c:numFmt formatCode="General" sourceLinked="1"/>
        <c:majorTickMark val="none"/>
        <c:minorTickMark val="none"/>
        <c:tickLblPos val="none"/>
        <c:crossAx val="370790728"/>
        <c:crosses val="autoZero"/>
        <c:auto val="1"/>
        <c:lblAlgn val="ctr"/>
        <c:lblOffset val="100"/>
        <c:noMultiLvlLbl val="1"/>
      </c:catAx>
      <c:valAx>
        <c:axId val="37079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9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96.1</c:v>
                </c:pt>
                <c:pt idx="1">
                  <c:v>92.1</c:v>
                </c:pt>
                <c:pt idx="2">
                  <c:v>98.2</c:v>
                </c:pt>
                <c:pt idx="3">
                  <c:v>96.7</c:v>
                </c:pt>
                <c:pt idx="4">
                  <c:v>97.1</c:v>
                </c:pt>
              </c:numCache>
            </c:numRef>
          </c:val>
          <c:extLst>
            <c:ext xmlns:c16="http://schemas.microsoft.com/office/drawing/2014/chart" uri="{C3380CC4-5D6E-409C-BE32-E72D297353CC}">
              <c16:uniqueId val="{00000000-0258-413C-B9C8-9905D703E959}"/>
            </c:ext>
          </c:extLst>
        </c:ser>
        <c:dLbls>
          <c:showLegendKey val="0"/>
          <c:showVal val="0"/>
          <c:showCatName val="0"/>
          <c:showSerName val="0"/>
          <c:showPercent val="0"/>
          <c:showBubbleSize val="0"/>
        </c:dLbls>
        <c:gapWidth val="150"/>
        <c:axId val="370840032"/>
        <c:axId val="3708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0258-413C-B9C8-9905D703E959}"/>
            </c:ext>
          </c:extLst>
        </c:ser>
        <c:dLbls>
          <c:showLegendKey val="0"/>
          <c:showVal val="0"/>
          <c:showCatName val="0"/>
          <c:showSerName val="0"/>
          <c:showPercent val="0"/>
          <c:showBubbleSize val="0"/>
        </c:dLbls>
        <c:marker val="1"/>
        <c:smooth val="0"/>
        <c:axId val="370840032"/>
        <c:axId val="370840416"/>
      </c:lineChart>
      <c:catAx>
        <c:axId val="370840032"/>
        <c:scaling>
          <c:orientation val="minMax"/>
        </c:scaling>
        <c:delete val="1"/>
        <c:axPos val="b"/>
        <c:numFmt formatCode="General" sourceLinked="1"/>
        <c:majorTickMark val="none"/>
        <c:minorTickMark val="none"/>
        <c:tickLblPos val="none"/>
        <c:crossAx val="370840416"/>
        <c:crosses val="autoZero"/>
        <c:auto val="1"/>
        <c:lblAlgn val="ctr"/>
        <c:lblOffset val="100"/>
        <c:noMultiLvlLbl val="1"/>
      </c:catAx>
      <c:valAx>
        <c:axId val="37084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08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48.8</c:v>
                </c:pt>
                <c:pt idx="1">
                  <c:v>51.3</c:v>
                </c:pt>
                <c:pt idx="2">
                  <c:v>52.5</c:v>
                </c:pt>
                <c:pt idx="3">
                  <c:v>53.3</c:v>
                </c:pt>
                <c:pt idx="4">
                  <c:v>52.5</c:v>
                </c:pt>
              </c:numCache>
            </c:numRef>
          </c:val>
          <c:extLst>
            <c:ext xmlns:c16="http://schemas.microsoft.com/office/drawing/2014/chart" uri="{C3380CC4-5D6E-409C-BE32-E72D297353CC}">
              <c16:uniqueId val="{00000000-26FF-414D-AE79-15C89ABFED2E}"/>
            </c:ext>
          </c:extLst>
        </c:ser>
        <c:dLbls>
          <c:showLegendKey val="0"/>
          <c:showVal val="0"/>
          <c:showCatName val="0"/>
          <c:showSerName val="0"/>
          <c:showPercent val="0"/>
          <c:showBubbleSize val="0"/>
        </c:dLbls>
        <c:gapWidth val="150"/>
        <c:axId val="370911672"/>
        <c:axId val="37091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26FF-414D-AE79-15C89ABFED2E}"/>
            </c:ext>
          </c:extLst>
        </c:ser>
        <c:dLbls>
          <c:showLegendKey val="0"/>
          <c:showVal val="0"/>
          <c:showCatName val="0"/>
          <c:showSerName val="0"/>
          <c:showPercent val="0"/>
          <c:showBubbleSize val="0"/>
        </c:dLbls>
        <c:marker val="1"/>
        <c:smooth val="0"/>
        <c:axId val="370911672"/>
        <c:axId val="370913240"/>
      </c:lineChart>
      <c:catAx>
        <c:axId val="370911672"/>
        <c:scaling>
          <c:orientation val="minMax"/>
        </c:scaling>
        <c:delete val="1"/>
        <c:axPos val="b"/>
        <c:numFmt formatCode="General" sourceLinked="1"/>
        <c:majorTickMark val="none"/>
        <c:minorTickMark val="none"/>
        <c:tickLblPos val="none"/>
        <c:crossAx val="370913240"/>
        <c:crosses val="autoZero"/>
        <c:auto val="1"/>
        <c:lblAlgn val="ctr"/>
        <c:lblOffset val="100"/>
        <c:noMultiLvlLbl val="1"/>
      </c:catAx>
      <c:valAx>
        <c:axId val="37091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1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65.3</c:v>
                </c:pt>
                <c:pt idx="1">
                  <c:v>69.5</c:v>
                </c:pt>
                <c:pt idx="2">
                  <c:v>67.5</c:v>
                </c:pt>
                <c:pt idx="3">
                  <c:v>64.2</c:v>
                </c:pt>
                <c:pt idx="4">
                  <c:v>54.1</c:v>
                </c:pt>
              </c:numCache>
            </c:numRef>
          </c:val>
          <c:extLst>
            <c:ext xmlns:c16="http://schemas.microsoft.com/office/drawing/2014/chart" uri="{C3380CC4-5D6E-409C-BE32-E72D297353CC}">
              <c16:uniqueId val="{00000000-BC9C-4088-BC63-61DBB2263C29}"/>
            </c:ext>
          </c:extLst>
        </c:ser>
        <c:dLbls>
          <c:showLegendKey val="0"/>
          <c:showVal val="0"/>
          <c:showCatName val="0"/>
          <c:showSerName val="0"/>
          <c:showPercent val="0"/>
          <c:showBubbleSize val="0"/>
        </c:dLbls>
        <c:gapWidth val="150"/>
        <c:axId val="370914024"/>
        <c:axId val="3709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C9C-4088-BC63-61DBB2263C29}"/>
            </c:ext>
          </c:extLst>
        </c:ser>
        <c:dLbls>
          <c:showLegendKey val="0"/>
          <c:showVal val="0"/>
          <c:showCatName val="0"/>
          <c:showSerName val="0"/>
          <c:showPercent val="0"/>
          <c:showBubbleSize val="0"/>
        </c:dLbls>
        <c:marker val="1"/>
        <c:smooth val="0"/>
        <c:axId val="370914024"/>
        <c:axId val="370912848"/>
      </c:lineChart>
      <c:catAx>
        <c:axId val="370914024"/>
        <c:scaling>
          <c:orientation val="minMax"/>
        </c:scaling>
        <c:delete val="1"/>
        <c:axPos val="b"/>
        <c:numFmt formatCode="General" sourceLinked="1"/>
        <c:majorTickMark val="none"/>
        <c:minorTickMark val="none"/>
        <c:tickLblPos val="none"/>
        <c:crossAx val="370912848"/>
        <c:crosses val="autoZero"/>
        <c:auto val="1"/>
        <c:lblAlgn val="ctr"/>
        <c:lblOffset val="100"/>
        <c:noMultiLvlLbl val="1"/>
      </c:catAx>
      <c:valAx>
        <c:axId val="37091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1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54560954</c:v>
                </c:pt>
                <c:pt idx="1">
                  <c:v>54626218</c:v>
                </c:pt>
                <c:pt idx="2">
                  <c:v>54688759</c:v>
                </c:pt>
                <c:pt idx="3">
                  <c:v>54426069</c:v>
                </c:pt>
                <c:pt idx="4">
                  <c:v>54857483</c:v>
                </c:pt>
              </c:numCache>
            </c:numRef>
          </c:val>
          <c:extLst>
            <c:ext xmlns:c16="http://schemas.microsoft.com/office/drawing/2014/chart" uri="{C3380CC4-5D6E-409C-BE32-E72D297353CC}">
              <c16:uniqueId val="{00000000-5392-4651-88C3-B16E21423588}"/>
            </c:ext>
          </c:extLst>
        </c:ser>
        <c:dLbls>
          <c:showLegendKey val="0"/>
          <c:showVal val="0"/>
          <c:showCatName val="0"/>
          <c:showSerName val="0"/>
          <c:showPercent val="0"/>
          <c:showBubbleSize val="0"/>
        </c:dLbls>
        <c:gapWidth val="150"/>
        <c:axId val="370914808"/>
        <c:axId val="37091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392-4651-88C3-B16E21423588}"/>
            </c:ext>
          </c:extLst>
        </c:ser>
        <c:dLbls>
          <c:showLegendKey val="0"/>
          <c:showVal val="0"/>
          <c:showCatName val="0"/>
          <c:showSerName val="0"/>
          <c:showPercent val="0"/>
          <c:showBubbleSize val="0"/>
        </c:dLbls>
        <c:marker val="1"/>
        <c:smooth val="0"/>
        <c:axId val="370914808"/>
        <c:axId val="370911280"/>
      </c:lineChart>
      <c:catAx>
        <c:axId val="370914808"/>
        <c:scaling>
          <c:orientation val="minMax"/>
        </c:scaling>
        <c:delete val="1"/>
        <c:axPos val="b"/>
        <c:numFmt formatCode="General" sourceLinked="1"/>
        <c:majorTickMark val="none"/>
        <c:minorTickMark val="none"/>
        <c:tickLblPos val="none"/>
        <c:crossAx val="370911280"/>
        <c:crosses val="autoZero"/>
        <c:auto val="1"/>
        <c:lblAlgn val="ctr"/>
        <c:lblOffset val="100"/>
        <c:noMultiLvlLbl val="1"/>
      </c:catAx>
      <c:valAx>
        <c:axId val="37091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91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c:v>
                </c:pt>
                <c:pt idx="1">
                  <c:v>22.4</c:v>
                </c:pt>
                <c:pt idx="2">
                  <c:v>21.7</c:v>
                </c:pt>
                <c:pt idx="3">
                  <c:v>21.3</c:v>
                </c:pt>
                <c:pt idx="4">
                  <c:v>20.2</c:v>
                </c:pt>
              </c:numCache>
            </c:numRef>
          </c:val>
          <c:extLst>
            <c:ext xmlns:c16="http://schemas.microsoft.com/office/drawing/2014/chart" uri="{C3380CC4-5D6E-409C-BE32-E72D297353CC}">
              <c16:uniqueId val="{00000000-0BE4-4BD3-848D-97BC2B37B6D4}"/>
            </c:ext>
          </c:extLst>
        </c:ser>
        <c:dLbls>
          <c:showLegendKey val="0"/>
          <c:showVal val="0"/>
          <c:showCatName val="0"/>
          <c:showSerName val="0"/>
          <c:showPercent val="0"/>
          <c:showBubbleSize val="0"/>
        </c:dLbls>
        <c:gapWidth val="150"/>
        <c:axId val="370912456"/>
        <c:axId val="3707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BE4-4BD3-848D-97BC2B37B6D4}"/>
            </c:ext>
          </c:extLst>
        </c:ser>
        <c:dLbls>
          <c:showLegendKey val="0"/>
          <c:showVal val="0"/>
          <c:showCatName val="0"/>
          <c:showSerName val="0"/>
          <c:showPercent val="0"/>
          <c:showBubbleSize val="0"/>
        </c:dLbls>
        <c:marker val="1"/>
        <c:smooth val="0"/>
        <c:axId val="370912456"/>
        <c:axId val="370750520"/>
      </c:lineChart>
      <c:catAx>
        <c:axId val="370912456"/>
        <c:scaling>
          <c:orientation val="minMax"/>
        </c:scaling>
        <c:delete val="1"/>
        <c:axPos val="b"/>
        <c:numFmt formatCode="General" sourceLinked="1"/>
        <c:majorTickMark val="none"/>
        <c:minorTickMark val="none"/>
        <c:tickLblPos val="none"/>
        <c:crossAx val="370750520"/>
        <c:crosses val="autoZero"/>
        <c:auto val="1"/>
        <c:lblAlgn val="ctr"/>
        <c:lblOffset val="100"/>
        <c:noMultiLvlLbl val="1"/>
      </c:catAx>
      <c:valAx>
        <c:axId val="37075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1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59.3</c:v>
                </c:pt>
                <c:pt idx="1">
                  <c:v>62.6</c:v>
                </c:pt>
                <c:pt idx="2">
                  <c:v>61.3</c:v>
                </c:pt>
                <c:pt idx="3">
                  <c:v>58</c:v>
                </c:pt>
                <c:pt idx="4">
                  <c:v>66.7</c:v>
                </c:pt>
              </c:numCache>
            </c:numRef>
          </c:val>
          <c:extLst>
            <c:ext xmlns:c16="http://schemas.microsoft.com/office/drawing/2014/chart" uri="{C3380CC4-5D6E-409C-BE32-E72D297353CC}">
              <c16:uniqueId val="{00000000-F9E9-4E34-97EA-1F88D12D56DE}"/>
            </c:ext>
          </c:extLst>
        </c:ser>
        <c:dLbls>
          <c:showLegendKey val="0"/>
          <c:showVal val="0"/>
          <c:showCatName val="0"/>
          <c:showSerName val="0"/>
          <c:showPercent val="0"/>
          <c:showBubbleSize val="0"/>
        </c:dLbls>
        <c:gapWidth val="150"/>
        <c:axId val="370750128"/>
        <c:axId val="37075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F9E9-4E34-97EA-1F88D12D56DE}"/>
            </c:ext>
          </c:extLst>
        </c:ser>
        <c:dLbls>
          <c:showLegendKey val="0"/>
          <c:showVal val="0"/>
          <c:showCatName val="0"/>
          <c:showSerName val="0"/>
          <c:showPercent val="0"/>
          <c:showBubbleSize val="0"/>
        </c:dLbls>
        <c:marker val="1"/>
        <c:smooth val="0"/>
        <c:axId val="370750128"/>
        <c:axId val="370751696"/>
      </c:lineChart>
      <c:catAx>
        <c:axId val="370750128"/>
        <c:scaling>
          <c:orientation val="minMax"/>
        </c:scaling>
        <c:delete val="1"/>
        <c:axPos val="b"/>
        <c:numFmt formatCode="General" sourceLinked="1"/>
        <c:majorTickMark val="none"/>
        <c:minorTickMark val="none"/>
        <c:tickLblPos val="none"/>
        <c:crossAx val="370751696"/>
        <c:crosses val="autoZero"/>
        <c:auto val="1"/>
        <c:lblAlgn val="ctr"/>
        <c:lblOffset val="100"/>
        <c:noMultiLvlLbl val="1"/>
      </c:catAx>
      <c:valAx>
        <c:axId val="37075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5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10037</c:v>
                </c:pt>
                <c:pt idx="1">
                  <c:v>10593</c:v>
                </c:pt>
                <c:pt idx="2">
                  <c:v>10441</c:v>
                </c:pt>
                <c:pt idx="3">
                  <c:v>11429</c:v>
                </c:pt>
                <c:pt idx="4">
                  <c:v>12277</c:v>
                </c:pt>
              </c:numCache>
            </c:numRef>
          </c:val>
          <c:extLst>
            <c:ext xmlns:c16="http://schemas.microsoft.com/office/drawing/2014/chart" uri="{C3380CC4-5D6E-409C-BE32-E72D297353CC}">
              <c16:uniqueId val="{00000000-C037-46E2-9F8C-A3366CD0CF6A}"/>
            </c:ext>
          </c:extLst>
        </c:ser>
        <c:dLbls>
          <c:showLegendKey val="0"/>
          <c:showVal val="0"/>
          <c:showCatName val="0"/>
          <c:showSerName val="0"/>
          <c:showPercent val="0"/>
          <c:showBubbleSize val="0"/>
        </c:dLbls>
        <c:gapWidth val="150"/>
        <c:axId val="370748168"/>
        <c:axId val="37075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037-46E2-9F8C-A3366CD0CF6A}"/>
            </c:ext>
          </c:extLst>
        </c:ser>
        <c:dLbls>
          <c:showLegendKey val="0"/>
          <c:showVal val="0"/>
          <c:showCatName val="0"/>
          <c:showSerName val="0"/>
          <c:showPercent val="0"/>
          <c:showBubbleSize val="0"/>
        </c:dLbls>
        <c:marker val="1"/>
        <c:smooth val="0"/>
        <c:axId val="370748168"/>
        <c:axId val="370752872"/>
      </c:lineChart>
      <c:catAx>
        <c:axId val="370748168"/>
        <c:scaling>
          <c:orientation val="minMax"/>
        </c:scaling>
        <c:delete val="1"/>
        <c:axPos val="b"/>
        <c:numFmt formatCode="General" sourceLinked="1"/>
        <c:majorTickMark val="none"/>
        <c:minorTickMark val="none"/>
        <c:tickLblPos val="none"/>
        <c:crossAx val="370752872"/>
        <c:crosses val="autoZero"/>
        <c:auto val="1"/>
        <c:lblAlgn val="ctr"/>
        <c:lblOffset val="100"/>
        <c:noMultiLvlLbl val="1"/>
      </c:catAx>
      <c:valAx>
        <c:axId val="370752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74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26698</c:v>
                </c:pt>
                <c:pt idx="1">
                  <c:v>30340</c:v>
                </c:pt>
                <c:pt idx="2">
                  <c:v>30707</c:v>
                </c:pt>
                <c:pt idx="3">
                  <c:v>31057</c:v>
                </c:pt>
                <c:pt idx="4">
                  <c:v>29214</c:v>
                </c:pt>
              </c:numCache>
            </c:numRef>
          </c:val>
          <c:extLst>
            <c:ext xmlns:c16="http://schemas.microsoft.com/office/drawing/2014/chart" uri="{C3380CC4-5D6E-409C-BE32-E72D297353CC}">
              <c16:uniqueId val="{00000000-670A-4A19-84EE-71DCB9707D8A}"/>
            </c:ext>
          </c:extLst>
        </c:ser>
        <c:dLbls>
          <c:showLegendKey val="0"/>
          <c:showVal val="0"/>
          <c:showCatName val="0"/>
          <c:showSerName val="0"/>
          <c:showPercent val="0"/>
          <c:showBubbleSize val="0"/>
        </c:dLbls>
        <c:gapWidth val="150"/>
        <c:axId val="370753656"/>
        <c:axId val="37074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670A-4A19-84EE-71DCB9707D8A}"/>
            </c:ext>
          </c:extLst>
        </c:ser>
        <c:dLbls>
          <c:showLegendKey val="0"/>
          <c:showVal val="0"/>
          <c:showCatName val="0"/>
          <c:showSerName val="0"/>
          <c:showPercent val="0"/>
          <c:showBubbleSize val="0"/>
        </c:dLbls>
        <c:marker val="1"/>
        <c:smooth val="0"/>
        <c:axId val="370753656"/>
        <c:axId val="370748560"/>
      </c:lineChart>
      <c:catAx>
        <c:axId val="370753656"/>
        <c:scaling>
          <c:orientation val="minMax"/>
        </c:scaling>
        <c:delete val="1"/>
        <c:axPos val="b"/>
        <c:numFmt formatCode="General" sourceLinked="1"/>
        <c:majorTickMark val="none"/>
        <c:minorTickMark val="none"/>
        <c:tickLblPos val="none"/>
        <c:crossAx val="370748560"/>
        <c:crosses val="autoZero"/>
        <c:auto val="1"/>
        <c:lblAlgn val="ctr"/>
        <c:lblOffset val="100"/>
        <c:noMultiLvlLbl val="1"/>
      </c:catAx>
      <c:valAx>
        <c:axId val="37074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75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5.7</c:v>
                </c:pt>
                <c:pt idx="1">
                  <c:v>17.899999999999999</c:v>
                </c:pt>
                <c:pt idx="2">
                  <c:v>21.1</c:v>
                </c:pt>
                <c:pt idx="3">
                  <c:v>26.8</c:v>
                </c:pt>
                <c:pt idx="4">
                  <c:v>34.4</c:v>
                </c:pt>
              </c:numCache>
            </c:numRef>
          </c:val>
          <c:extLst>
            <c:ext xmlns:c16="http://schemas.microsoft.com/office/drawing/2014/chart" uri="{C3380CC4-5D6E-409C-BE32-E72D297353CC}">
              <c16:uniqueId val="{00000000-58EC-469A-BA3D-86712E9B1D48}"/>
            </c:ext>
          </c:extLst>
        </c:ser>
        <c:dLbls>
          <c:showLegendKey val="0"/>
          <c:showVal val="0"/>
          <c:showCatName val="0"/>
          <c:showSerName val="0"/>
          <c:showPercent val="0"/>
          <c:showBubbleSize val="0"/>
        </c:dLbls>
        <c:gapWidth val="150"/>
        <c:axId val="370749344"/>
        <c:axId val="3707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58EC-469A-BA3D-86712E9B1D48}"/>
            </c:ext>
          </c:extLst>
        </c:ser>
        <c:dLbls>
          <c:showLegendKey val="0"/>
          <c:showVal val="0"/>
          <c:showCatName val="0"/>
          <c:showSerName val="0"/>
          <c:showPercent val="0"/>
          <c:showBubbleSize val="0"/>
        </c:dLbls>
        <c:marker val="1"/>
        <c:smooth val="0"/>
        <c:axId val="370749344"/>
        <c:axId val="370752088"/>
      </c:lineChart>
      <c:catAx>
        <c:axId val="370749344"/>
        <c:scaling>
          <c:orientation val="minMax"/>
        </c:scaling>
        <c:delete val="1"/>
        <c:axPos val="b"/>
        <c:numFmt formatCode="General" sourceLinked="1"/>
        <c:majorTickMark val="none"/>
        <c:minorTickMark val="none"/>
        <c:tickLblPos val="none"/>
        <c:crossAx val="370752088"/>
        <c:crosses val="autoZero"/>
        <c:auto val="1"/>
        <c:lblAlgn val="ctr"/>
        <c:lblOffset val="100"/>
        <c:noMultiLvlLbl val="1"/>
      </c:catAx>
      <c:valAx>
        <c:axId val="37075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74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K37" zoomScale="130" zoomScaleNormal="130" zoomScaleSheetLayoutView="70" workbookViewId="0">
      <selection activeCell="OD71" sqref="OD7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山梨県身延町早川町国民健康保険病院一部組合　飯富病院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61</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26</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87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6995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25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96.1</v>
      </c>
      <c r="Q33" s="70"/>
      <c r="R33" s="70"/>
      <c r="S33" s="70"/>
      <c r="T33" s="70"/>
      <c r="U33" s="70"/>
      <c r="V33" s="70"/>
      <c r="W33" s="70"/>
      <c r="X33" s="70"/>
      <c r="Y33" s="70"/>
      <c r="Z33" s="70"/>
      <c r="AA33" s="70"/>
      <c r="AB33" s="70"/>
      <c r="AC33" s="70"/>
      <c r="AD33" s="71"/>
      <c r="AE33" s="69">
        <f>データ!AJ7</f>
        <v>92.1</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96.7</v>
      </c>
      <c r="BJ33" s="70"/>
      <c r="BK33" s="70"/>
      <c r="BL33" s="70"/>
      <c r="BM33" s="70"/>
      <c r="BN33" s="70"/>
      <c r="BO33" s="70"/>
      <c r="BP33" s="70"/>
      <c r="BQ33" s="70"/>
      <c r="BR33" s="70"/>
      <c r="BS33" s="70"/>
      <c r="BT33" s="70"/>
      <c r="BU33" s="70"/>
      <c r="BV33" s="70"/>
      <c r="BW33" s="71"/>
      <c r="BX33" s="69">
        <f>データ!AM7</f>
        <v>97.1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91.8</v>
      </c>
      <c r="DE33" s="70"/>
      <c r="DF33" s="70"/>
      <c r="DG33" s="70"/>
      <c r="DH33" s="70"/>
      <c r="DI33" s="70"/>
      <c r="DJ33" s="70"/>
      <c r="DK33" s="70"/>
      <c r="DL33" s="70"/>
      <c r="DM33" s="70"/>
      <c r="DN33" s="70"/>
      <c r="DO33" s="70"/>
      <c r="DP33" s="70"/>
      <c r="DQ33" s="70"/>
      <c r="DR33" s="71"/>
      <c r="DS33" s="69">
        <f>データ!AU7</f>
        <v>86.6</v>
      </c>
      <c r="DT33" s="70"/>
      <c r="DU33" s="70"/>
      <c r="DV33" s="70"/>
      <c r="DW33" s="70"/>
      <c r="DX33" s="70"/>
      <c r="DY33" s="70"/>
      <c r="DZ33" s="70"/>
      <c r="EA33" s="70"/>
      <c r="EB33" s="70"/>
      <c r="EC33" s="70"/>
      <c r="ED33" s="70"/>
      <c r="EE33" s="70"/>
      <c r="EF33" s="70"/>
      <c r="EG33" s="71"/>
      <c r="EH33" s="69">
        <f>データ!AV7</f>
        <v>85.6</v>
      </c>
      <c r="EI33" s="70"/>
      <c r="EJ33" s="70"/>
      <c r="EK33" s="70"/>
      <c r="EL33" s="70"/>
      <c r="EM33" s="70"/>
      <c r="EN33" s="70"/>
      <c r="EO33" s="70"/>
      <c r="EP33" s="70"/>
      <c r="EQ33" s="70"/>
      <c r="ER33" s="70"/>
      <c r="ES33" s="70"/>
      <c r="ET33" s="70"/>
      <c r="EU33" s="70"/>
      <c r="EV33" s="71"/>
      <c r="EW33" s="69">
        <f>データ!AW7</f>
        <v>84.9</v>
      </c>
      <c r="EX33" s="70"/>
      <c r="EY33" s="70"/>
      <c r="EZ33" s="70"/>
      <c r="FA33" s="70"/>
      <c r="FB33" s="70"/>
      <c r="FC33" s="70"/>
      <c r="FD33" s="70"/>
      <c r="FE33" s="70"/>
      <c r="FF33" s="70"/>
      <c r="FG33" s="70"/>
      <c r="FH33" s="70"/>
      <c r="FI33" s="70"/>
      <c r="FJ33" s="70"/>
      <c r="FK33" s="71"/>
      <c r="FL33" s="69">
        <f>データ!AX7</f>
        <v>77.900000000000006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86.6</v>
      </c>
      <c r="HH33" s="70"/>
      <c r="HI33" s="70"/>
      <c r="HJ33" s="70"/>
      <c r="HK33" s="70"/>
      <c r="HL33" s="70"/>
      <c r="HM33" s="70"/>
      <c r="HN33" s="70"/>
      <c r="HO33" s="70"/>
      <c r="HP33" s="70"/>
      <c r="HQ33" s="70"/>
      <c r="HR33" s="70"/>
      <c r="HS33" s="70"/>
      <c r="HT33" s="70"/>
      <c r="HU33" s="71"/>
      <c r="HV33" s="69">
        <f>データ!BG7</f>
        <v>85.6</v>
      </c>
      <c r="HW33" s="70"/>
      <c r="HX33" s="70"/>
      <c r="HY33" s="70"/>
      <c r="HZ33" s="70"/>
      <c r="IA33" s="70"/>
      <c r="IB33" s="70"/>
      <c r="IC33" s="70"/>
      <c r="ID33" s="70"/>
      <c r="IE33" s="70"/>
      <c r="IF33" s="70"/>
      <c r="IG33" s="70"/>
      <c r="IH33" s="70"/>
      <c r="II33" s="70"/>
      <c r="IJ33" s="71"/>
      <c r="IK33" s="69">
        <f>データ!BH7</f>
        <v>84.9</v>
      </c>
      <c r="IL33" s="70"/>
      <c r="IM33" s="70"/>
      <c r="IN33" s="70"/>
      <c r="IO33" s="70"/>
      <c r="IP33" s="70"/>
      <c r="IQ33" s="70"/>
      <c r="IR33" s="70"/>
      <c r="IS33" s="70"/>
      <c r="IT33" s="70"/>
      <c r="IU33" s="70"/>
      <c r="IV33" s="70"/>
      <c r="IW33" s="70"/>
      <c r="IX33" s="70"/>
      <c r="IY33" s="71"/>
      <c r="IZ33" s="69">
        <f>データ!BI7</f>
        <v>77.900000000000006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83.9</v>
      </c>
      <c r="KG33" s="70"/>
      <c r="KH33" s="70"/>
      <c r="KI33" s="70"/>
      <c r="KJ33" s="70"/>
      <c r="KK33" s="70"/>
      <c r="KL33" s="70"/>
      <c r="KM33" s="70"/>
      <c r="KN33" s="70"/>
      <c r="KO33" s="70"/>
      <c r="KP33" s="70"/>
      <c r="KQ33" s="70"/>
      <c r="KR33" s="70"/>
      <c r="KS33" s="70"/>
      <c r="KT33" s="71"/>
      <c r="KU33" s="69">
        <f>データ!BQ7</f>
        <v>64.599999999999994</v>
      </c>
      <c r="KV33" s="70"/>
      <c r="KW33" s="70"/>
      <c r="KX33" s="70"/>
      <c r="KY33" s="70"/>
      <c r="KZ33" s="70"/>
      <c r="LA33" s="70"/>
      <c r="LB33" s="70"/>
      <c r="LC33" s="70"/>
      <c r="LD33" s="70"/>
      <c r="LE33" s="70"/>
      <c r="LF33" s="70"/>
      <c r="LG33" s="70"/>
      <c r="LH33" s="70"/>
      <c r="LI33" s="71"/>
      <c r="LJ33" s="69">
        <f>データ!BR7</f>
        <v>66.599999999999994</v>
      </c>
      <c r="LK33" s="70"/>
      <c r="LL33" s="70"/>
      <c r="LM33" s="70"/>
      <c r="LN33" s="70"/>
      <c r="LO33" s="70"/>
      <c r="LP33" s="70"/>
      <c r="LQ33" s="70"/>
      <c r="LR33" s="70"/>
      <c r="LS33" s="70"/>
      <c r="LT33" s="70"/>
      <c r="LU33" s="70"/>
      <c r="LV33" s="70"/>
      <c r="LW33" s="70"/>
      <c r="LX33" s="71"/>
      <c r="LY33" s="69">
        <f>データ!BS7</f>
        <v>60.8</v>
      </c>
      <c r="LZ33" s="70"/>
      <c r="MA33" s="70"/>
      <c r="MB33" s="70"/>
      <c r="MC33" s="70"/>
      <c r="MD33" s="70"/>
      <c r="ME33" s="70"/>
      <c r="MF33" s="70"/>
      <c r="MG33" s="70"/>
      <c r="MH33" s="70"/>
      <c r="MI33" s="70"/>
      <c r="MJ33" s="70"/>
      <c r="MK33" s="70"/>
      <c r="ML33" s="70"/>
      <c r="MM33" s="71"/>
      <c r="MN33" s="69">
        <f>データ!BT7</f>
        <v>53.3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26698</v>
      </c>
      <c r="Q55" s="67"/>
      <c r="R55" s="67"/>
      <c r="S55" s="67"/>
      <c r="T55" s="67"/>
      <c r="U55" s="67"/>
      <c r="V55" s="67"/>
      <c r="W55" s="67"/>
      <c r="X55" s="67"/>
      <c r="Y55" s="67"/>
      <c r="Z55" s="67"/>
      <c r="AA55" s="67"/>
      <c r="AB55" s="67"/>
      <c r="AC55" s="67"/>
      <c r="AD55" s="68"/>
      <c r="AE55" s="66">
        <f>データ!CB7</f>
        <v>30340</v>
      </c>
      <c r="AF55" s="67"/>
      <c r="AG55" s="67"/>
      <c r="AH55" s="67"/>
      <c r="AI55" s="67"/>
      <c r="AJ55" s="67"/>
      <c r="AK55" s="67"/>
      <c r="AL55" s="67"/>
      <c r="AM55" s="67"/>
      <c r="AN55" s="67"/>
      <c r="AO55" s="67"/>
      <c r="AP55" s="67"/>
      <c r="AQ55" s="67"/>
      <c r="AR55" s="67"/>
      <c r="AS55" s="68"/>
      <c r="AT55" s="66">
        <f>データ!CC7</f>
        <v>30707</v>
      </c>
      <c r="AU55" s="67"/>
      <c r="AV55" s="67"/>
      <c r="AW55" s="67"/>
      <c r="AX55" s="67"/>
      <c r="AY55" s="67"/>
      <c r="AZ55" s="67"/>
      <c r="BA55" s="67"/>
      <c r="BB55" s="67"/>
      <c r="BC55" s="67"/>
      <c r="BD55" s="67"/>
      <c r="BE55" s="67"/>
      <c r="BF55" s="67"/>
      <c r="BG55" s="67"/>
      <c r="BH55" s="68"/>
      <c r="BI55" s="66">
        <f>データ!CD7</f>
        <v>31057</v>
      </c>
      <c r="BJ55" s="67"/>
      <c r="BK55" s="67"/>
      <c r="BL55" s="67"/>
      <c r="BM55" s="67"/>
      <c r="BN55" s="67"/>
      <c r="BO55" s="67"/>
      <c r="BP55" s="67"/>
      <c r="BQ55" s="67"/>
      <c r="BR55" s="67"/>
      <c r="BS55" s="67"/>
      <c r="BT55" s="67"/>
      <c r="BU55" s="67"/>
      <c r="BV55" s="67"/>
      <c r="BW55" s="68"/>
      <c r="BX55" s="66">
        <f>データ!CE7</f>
        <v>29214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10037</v>
      </c>
      <c r="DE55" s="67"/>
      <c r="DF55" s="67"/>
      <c r="DG55" s="67"/>
      <c r="DH55" s="67"/>
      <c r="DI55" s="67"/>
      <c r="DJ55" s="67"/>
      <c r="DK55" s="67"/>
      <c r="DL55" s="67"/>
      <c r="DM55" s="67"/>
      <c r="DN55" s="67"/>
      <c r="DO55" s="67"/>
      <c r="DP55" s="67"/>
      <c r="DQ55" s="67"/>
      <c r="DR55" s="68"/>
      <c r="DS55" s="66">
        <f>データ!CM7</f>
        <v>10593</v>
      </c>
      <c r="DT55" s="67"/>
      <c r="DU55" s="67"/>
      <c r="DV55" s="67"/>
      <c r="DW55" s="67"/>
      <c r="DX55" s="67"/>
      <c r="DY55" s="67"/>
      <c r="DZ55" s="67"/>
      <c r="EA55" s="67"/>
      <c r="EB55" s="67"/>
      <c r="EC55" s="67"/>
      <c r="ED55" s="67"/>
      <c r="EE55" s="67"/>
      <c r="EF55" s="67"/>
      <c r="EG55" s="68"/>
      <c r="EH55" s="66">
        <f>データ!CN7</f>
        <v>10441</v>
      </c>
      <c r="EI55" s="67"/>
      <c r="EJ55" s="67"/>
      <c r="EK55" s="67"/>
      <c r="EL55" s="67"/>
      <c r="EM55" s="67"/>
      <c r="EN55" s="67"/>
      <c r="EO55" s="67"/>
      <c r="EP55" s="67"/>
      <c r="EQ55" s="67"/>
      <c r="ER55" s="67"/>
      <c r="ES55" s="67"/>
      <c r="ET55" s="67"/>
      <c r="EU55" s="67"/>
      <c r="EV55" s="68"/>
      <c r="EW55" s="66">
        <f>データ!CO7</f>
        <v>11429</v>
      </c>
      <c r="EX55" s="67"/>
      <c r="EY55" s="67"/>
      <c r="EZ55" s="67"/>
      <c r="FA55" s="67"/>
      <c r="FB55" s="67"/>
      <c r="FC55" s="67"/>
      <c r="FD55" s="67"/>
      <c r="FE55" s="67"/>
      <c r="FF55" s="67"/>
      <c r="FG55" s="67"/>
      <c r="FH55" s="67"/>
      <c r="FI55" s="67"/>
      <c r="FJ55" s="67"/>
      <c r="FK55" s="68"/>
      <c r="FL55" s="66">
        <f>データ!CP7</f>
        <v>12277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59.3</v>
      </c>
      <c r="GS55" s="70"/>
      <c r="GT55" s="70"/>
      <c r="GU55" s="70"/>
      <c r="GV55" s="70"/>
      <c r="GW55" s="70"/>
      <c r="GX55" s="70"/>
      <c r="GY55" s="70"/>
      <c r="GZ55" s="70"/>
      <c r="HA55" s="70"/>
      <c r="HB55" s="70"/>
      <c r="HC55" s="70"/>
      <c r="HD55" s="70"/>
      <c r="HE55" s="70"/>
      <c r="HF55" s="71"/>
      <c r="HG55" s="69">
        <f>データ!CX7</f>
        <v>62.6</v>
      </c>
      <c r="HH55" s="70"/>
      <c r="HI55" s="70"/>
      <c r="HJ55" s="70"/>
      <c r="HK55" s="70"/>
      <c r="HL55" s="70"/>
      <c r="HM55" s="70"/>
      <c r="HN55" s="70"/>
      <c r="HO55" s="70"/>
      <c r="HP55" s="70"/>
      <c r="HQ55" s="70"/>
      <c r="HR55" s="70"/>
      <c r="HS55" s="70"/>
      <c r="HT55" s="70"/>
      <c r="HU55" s="71"/>
      <c r="HV55" s="69">
        <f>データ!CY7</f>
        <v>61.3</v>
      </c>
      <c r="HW55" s="70"/>
      <c r="HX55" s="70"/>
      <c r="HY55" s="70"/>
      <c r="HZ55" s="70"/>
      <c r="IA55" s="70"/>
      <c r="IB55" s="70"/>
      <c r="IC55" s="70"/>
      <c r="ID55" s="70"/>
      <c r="IE55" s="70"/>
      <c r="IF55" s="70"/>
      <c r="IG55" s="70"/>
      <c r="IH55" s="70"/>
      <c r="II55" s="70"/>
      <c r="IJ55" s="71"/>
      <c r="IK55" s="69">
        <f>データ!CZ7</f>
        <v>58</v>
      </c>
      <c r="IL55" s="70"/>
      <c r="IM55" s="70"/>
      <c r="IN55" s="70"/>
      <c r="IO55" s="70"/>
      <c r="IP55" s="70"/>
      <c r="IQ55" s="70"/>
      <c r="IR55" s="70"/>
      <c r="IS55" s="70"/>
      <c r="IT55" s="70"/>
      <c r="IU55" s="70"/>
      <c r="IV55" s="70"/>
      <c r="IW55" s="70"/>
      <c r="IX55" s="70"/>
      <c r="IY55" s="71"/>
      <c r="IZ55" s="69">
        <f>データ!DA7</f>
        <v>66.7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19.3</v>
      </c>
      <c r="KG55" s="70"/>
      <c r="KH55" s="70"/>
      <c r="KI55" s="70"/>
      <c r="KJ55" s="70"/>
      <c r="KK55" s="70"/>
      <c r="KL55" s="70"/>
      <c r="KM55" s="70"/>
      <c r="KN55" s="70"/>
      <c r="KO55" s="70"/>
      <c r="KP55" s="70"/>
      <c r="KQ55" s="70"/>
      <c r="KR55" s="70"/>
      <c r="KS55" s="70"/>
      <c r="KT55" s="71"/>
      <c r="KU55" s="69">
        <f>データ!DI7</f>
        <v>22.4</v>
      </c>
      <c r="KV55" s="70"/>
      <c r="KW55" s="70"/>
      <c r="KX55" s="70"/>
      <c r="KY55" s="70"/>
      <c r="KZ55" s="70"/>
      <c r="LA55" s="70"/>
      <c r="LB55" s="70"/>
      <c r="LC55" s="70"/>
      <c r="LD55" s="70"/>
      <c r="LE55" s="70"/>
      <c r="LF55" s="70"/>
      <c r="LG55" s="70"/>
      <c r="LH55" s="70"/>
      <c r="LI55" s="71"/>
      <c r="LJ55" s="69">
        <f>データ!DJ7</f>
        <v>21.7</v>
      </c>
      <c r="LK55" s="70"/>
      <c r="LL55" s="70"/>
      <c r="LM55" s="70"/>
      <c r="LN55" s="70"/>
      <c r="LO55" s="70"/>
      <c r="LP55" s="70"/>
      <c r="LQ55" s="70"/>
      <c r="LR55" s="70"/>
      <c r="LS55" s="70"/>
      <c r="LT55" s="70"/>
      <c r="LU55" s="70"/>
      <c r="LV55" s="70"/>
      <c r="LW55" s="70"/>
      <c r="LX55" s="71"/>
      <c r="LY55" s="69">
        <f>データ!DK7</f>
        <v>21.3</v>
      </c>
      <c r="LZ55" s="70"/>
      <c r="MA55" s="70"/>
      <c r="MB55" s="70"/>
      <c r="MC55" s="70"/>
      <c r="MD55" s="70"/>
      <c r="ME55" s="70"/>
      <c r="MF55" s="70"/>
      <c r="MG55" s="70"/>
      <c r="MH55" s="70"/>
      <c r="MI55" s="70"/>
      <c r="MJ55" s="70"/>
      <c r="MK55" s="70"/>
      <c r="ML55" s="70"/>
      <c r="MM55" s="71"/>
      <c r="MN55" s="69">
        <f>データ!DL7</f>
        <v>20.2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5.7</v>
      </c>
      <c r="Q79" s="70"/>
      <c r="R79" s="70"/>
      <c r="S79" s="70"/>
      <c r="T79" s="70"/>
      <c r="U79" s="70"/>
      <c r="V79" s="70"/>
      <c r="W79" s="70"/>
      <c r="X79" s="70"/>
      <c r="Y79" s="70"/>
      <c r="Z79" s="70"/>
      <c r="AA79" s="70"/>
      <c r="AB79" s="70"/>
      <c r="AC79" s="70"/>
      <c r="AD79" s="71"/>
      <c r="AE79" s="69">
        <f>データ!DT7</f>
        <v>17.899999999999999</v>
      </c>
      <c r="AF79" s="70"/>
      <c r="AG79" s="70"/>
      <c r="AH79" s="70"/>
      <c r="AI79" s="70"/>
      <c r="AJ79" s="70"/>
      <c r="AK79" s="70"/>
      <c r="AL79" s="70"/>
      <c r="AM79" s="70"/>
      <c r="AN79" s="70"/>
      <c r="AO79" s="70"/>
      <c r="AP79" s="70"/>
      <c r="AQ79" s="70"/>
      <c r="AR79" s="70"/>
      <c r="AS79" s="71"/>
      <c r="AT79" s="69">
        <f>データ!DU7</f>
        <v>21.1</v>
      </c>
      <c r="AU79" s="70"/>
      <c r="AV79" s="70"/>
      <c r="AW79" s="70"/>
      <c r="AX79" s="70"/>
      <c r="AY79" s="70"/>
      <c r="AZ79" s="70"/>
      <c r="BA79" s="70"/>
      <c r="BB79" s="70"/>
      <c r="BC79" s="70"/>
      <c r="BD79" s="70"/>
      <c r="BE79" s="70"/>
      <c r="BF79" s="70"/>
      <c r="BG79" s="70"/>
      <c r="BH79" s="71"/>
      <c r="BI79" s="69">
        <f>データ!DV7</f>
        <v>26.8</v>
      </c>
      <c r="BJ79" s="70"/>
      <c r="BK79" s="70"/>
      <c r="BL79" s="70"/>
      <c r="BM79" s="70"/>
      <c r="BN79" s="70"/>
      <c r="BO79" s="70"/>
      <c r="BP79" s="70"/>
      <c r="BQ79" s="70"/>
      <c r="BR79" s="70"/>
      <c r="BS79" s="70"/>
      <c r="BT79" s="70"/>
      <c r="BU79" s="70"/>
      <c r="BV79" s="70"/>
      <c r="BW79" s="71"/>
      <c r="BX79" s="69">
        <f>データ!DW7</f>
        <v>34.4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48.8</v>
      </c>
      <c r="DH79" s="70"/>
      <c r="DI79" s="70"/>
      <c r="DJ79" s="70"/>
      <c r="DK79" s="70"/>
      <c r="DL79" s="70"/>
      <c r="DM79" s="70"/>
      <c r="DN79" s="70"/>
      <c r="DO79" s="70"/>
      <c r="DP79" s="70"/>
      <c r="DQ79" s="70"/>
      <c r="DR79" s="70"/>
      <c r="DS79" s="70"/>
      <c r="DT79" s="70"/>
      <c r="DU79" s="71"/>
      <c r="DV79" s="69">
        <f>データ!EE7</f>
        <v>51.3</v>
      </c>
      <c r="DW79" s="70"/>
      <c r="DX79" s="70"/>
      <c r="DY79" s="70"/>
      <c r="DZ79" s="70"/>
      <c r="EA79" s="70"/>
      <c r="EB79" s="70"/>
      <c r="EC79" s="70"/>
      <c r="ED79" s="70"/>
      <c r="EE79" s="70"/>
      <c r="EF79" s="70"/>
      <c r="EG79" s="70"/>
      <c r="EH79" s="70"/>
      <c r="EI79" s="70"/>
      <c r="EJ79" s="71"/>
      <c r="EK79" s="69">
        <f>データ!EF7</f>
        <v>52.5</v>
      </c>
      <c r="EL79" s="70"/>
      <c r="EM79" s="70"/>
      <c r="EN79" s="70"/>
      <c r="EO79" s="70"/>
      <c r="EP79" s="70"/>
      <c r="EQ79" s="70"/>
      <c r="ER79" s="70"/>
      <c r="ES79" s="70"/>
      <c r="ET79" s="70"/>
      <c r="EU79" s="70"/>
      <c r="EV79" s="70"/>
      <c r="EW79" s="70"/>
      <c r="EX79" s="70"/>
      <c r="EY79" s="71"/>
      <c r="EZ79" s="69">
        <f>データ!EG7</f>
        <v>53.3</v>
      </c>
      <c r="FA79" s="70"/>
      <c r="FB79" s="70"/>
      <c r="FC79" s="70"/>
      <c r="FD79" s="70"/>
      <c r="FE79" s="70"/>
      <c r="FF79" s="70"/>
      <c r="FG79" s="70"/>
      <c r="FH79" s="70"/>
      <c r="FI79" s="70"/>
      <c r="FJ79" s="70"/>
      <c r="FK79" s="70"/>
      <c r="FL79" s="70"/>
      <c r="FM79" s="70"/>
      <c r="FN79" s="71"/>
      <c r="FO79" s="69">
        <f>データ!EH7</f>
        <v>52.5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65.3</v>
      </c>
      <c r="GU79" s="70"/>
      <c r="GV79" s="70"/>
      <c r="GW79" s="70"/>
      <c r="GX79" s="70"/>
      <c r="GY79" s="70"/>
      <c r="GZ79" s="70"/>
      <c r="HA79" s="70"/>
      <c r="HB79" s="70"/>
      <c r="HC79" s="70"/>
      <c r="HD79" s="70"/>
      <c r="HE79" s="70"/>
      <c r="HF79" s="70"/>
      <c r="HG79" s="70"/>
      <c r="HH79" s="71"/>
      <c r="HI79" s="69">
        <f>データ!EP7</f>
        <v>69.5</v>
      </c>
      <c r="HJ79" s="70"/>
      <c r="HK79" s="70"/>
      <c r="HL79" s="70"/>
      <c r="HM79" s="70"/>
      <c r="HN79" s="70"/>
      <c r="HO79" s="70"/>
      <c r="HP79" s="70"/>
      <c r="HQ79" s="70"/>
      <c r="HR79" s="70"/>
      <c r="HS79" s="70"/>
      <c r="HT79" s="70"/>
      <c r="HU79" s="70"/>
      <c r="HV79" s="70"/>
      <c r="HW79" s="71"/>
      <c r="HX79" s="69">
        <f>データ!EQ7</f>
        <v>67.5</v>
      </c>
      <c r="HY79" s="70"/>
      <c r="HZ79" s="70"/>
      <c r="IA79" s="70"/>
      <c r="IB79" s="70"/>
      <c r="IC79" s="70"/>
      <c r="ID79" s="70"/>
      <c r="IE79" s="70"/>
      <c r="IF79" s="70"/>
      <c r="IG79" s="70"/>
      <c r="IH79" s="70"/>
      <c r="II79" s="70"/>
      <c r="IJ79" s="70"/>
      <c r="IK79" s="70"/>
      <c r="IL79" s="71"/>
      <c r="IM79" s="69">
        <f>データ!ER7</f>
        <v>64.2</v>
      </c>
      <c r="IN79" s="70"/>
      <c r="IO79" s="70"/>
      <c r="IP79" s="70"/>
      <c r="IQ79" s="70"/>
      <c r="IR79" s="70"/>
      <c r="IS79" s="70"/>
      <c r="IT79" s="70"/>
      <c r="IU79" s="70"/>
      <c r="IV79" s="70"/>
      <c r="IW79" s="70"/>
      <c r="IX79" s="70"/>
      <c r="IY79" s="70"/>
      <c r="IZ79" s="70"/>
      <c r="JA79" s="71"/>
      <c r="JB79" s="69">
        <f>データ!ES7</f>
        <v>54.1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54560954</v>
      </c>
      <c r="KH79" s="67"/>
      <c r="KI79" s="67"/>
      <c r="KJ79" s="67"/>
      <c r="KK79" s="67"/>
      <c r="KL79" s="67"/>
      <c r="KM79" s="67"/>
      <c r="KN79" s="67"/>
      <c r="KO79" s="67"/>
      <c r="KP79" s="67"/>
      <c r="KQ79" s="67"/>
      <c r="KR79" s="67"/>
      <c r="KS79" s="67"/>
      <c r="KT79" s="67"/>
      <c r="KU79" s="68"/>
      <c r="KV79" s="66">
        <f>データ!FA7</f>
        <v>54626218</v>
      </c>
      <c r="KW79" s="67"/>
      <c r="KX79" s="67"/>
      <c r="KY79" s="67"/>
      <c r="KZ79" s="67"/>
      <c r="LA79" s="67"/>
      <c r="LB79" s="67"/>
      <c r="LC79" s="67"/>
      <c r="LD79" s="67"/>
      <c r="LE79" s="67"/>
      <c r="LF79" s="67"/>
      <c r="LG79" s="67"/>
      <c r="LH79" s="67"/>
      <c r="LI79" s="67"/>
      <c r="LJ79" s="68"/>
      <c r="LK79" s="66">
        <f>データ!FB7</f>
        <v>54688759</v>
      </c>
      <c r="LL79" s="67"/>
      <c r="LM79" s="67"/>
      <c r="LN79" s="67"/>
      <c r="LO79" s="67"/>
      <c r="LP79" s="67"/>
      <c r="LQ79" s="67"/>
      <c r="LR79" s="67"/>
      <c r="LS79" s="67"/>
      <c r="LT79" s="67"/>
      <c r="LU79" s="67"/>
      <c r="LV79" s="67"/>
      <c r="LW79" s="67"/>
      <c r="LX79" s="67"/>
      <c r="LY79" s="68"/>
      <c r="LZ79" s="66">
        <f>データ!FC7</f>
        <v>54426069</v>
      </c>
      <c r="MA79" s="67"/>
      <c r="MB79" s="67"/>
      <c r="MC79" s="67"/>
      <c r="MD79" s="67"/>
      <c r="ME79" s="67"/>
      <c r="MF79" s="67"/>
      <c r="MG79" s="67"/>
      <c r="MH79" s="67"/>
      <c r="MI79" s="67"/>
      <c r="MJ79" s="67"/>
      <c r="MK79" s="67"/>
      <c r="ML79" s="67"/>
      <c r="MM79" s="67"/>
      <c r="MN79" s="68"/>
      <c r="MO79" s="66">
        <f>データ!FD7</f>
        <v>54857483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nHBlVkvtgP2ZwF1Xzsy19ATC+QgfxbVK4o189kNY2Mp3QPuXCqqWg6/ipkJt3s7Job/JURvbtMTFCDOtVbFtA==" saltValue="hlCZksaSdpOFK+GwuG0ds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159</v>
      </c>
      <c r="BG5" s="49" t="s">
        <v>158</v>
      </c>
      <c r="BH5" s="49" t="s">
        <v>160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147</v>
      </c>
      <c r="CM5" s="49" t="s">
        <v>148</v>
      </c>
      <c r="CN5" s="49" t="s">
        <v>158</v>
      </c>
      <c r="CO5" s="49" t="s">
        <v>150</v>
      </c>
      <c r="CP5" s="49" t="s">
        <v>151</v>
      </c>
      <c r="CQ5" s="49" t="s">
        <v>152</v>
      </c>
      <c r="CR5" s="49" t="s">
        <v>153</v>
      </c>
      <c r="CS5" s="49" t="s">
        <v>154</v>
      </c>
      <c r="CT5" s="49" t="s">
        <v>155</v>
      </c>
      <c r="CU5" s="49" t="s">
        <v>156</v>
      </c>
      <c r="CV5" s="49" t="s">
        <v>157</v>
      </c>
      <c r="CW5" s="49" t="s">
        <v>161</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158</v>
      </c>
      <c r="DK5" s="49" t="s">
        <v>160</v>
      </c>
      <c r="DL5" s="49" t="s">
        <v>151</v>
      </c>
      <c r="DM5" s="49" t="s">
        <v>152</v>
      </c>
      <c r="DN5" s="49" t="s">
        <v>153</v>
      </c>
      <c r="DO5" s="49" t="s">
        <v>154</v>
      </c>
      <c r="DP5" s="49" t="s">
        <v>155</v>
      </c>
      <c r="DQ5" s="49" t="s">
        <v>156</v>
      </c>
      <c r="DR5" s="49" t="s">
        <v>157</v>
      </c>
      <c r="DS5" s="49" t="s">
        <v>147</v>
      </c>
      <c r="DT5" s="49" t="s">
        <v>148</v>
      </c>
      <c r="DU5" s="49" t="s">
        <v>158</v>
      </c>
      <c r="DV5" s="49" t="s">
        <v>150</v>
      </c>
      <c r="DW5" s="49" t="s">
        <v>151</v>
      </c>
      <c r="DX5" s="49" t="s">
        <v>152</v>
      </c>
      <c r="DY5" s="49" t="s">
        <v>153</v>
      </c>
      <c r="DZ5" s="49" t="s">
        <v>154</v>
      </c>
      <c r="EA5" s="49" t="s">
        <v>155</v>
      </c>
      <c r="EB5" s="49" t="s">
        <v>156</v>
      </c>
      <c r="EC5" s="49" t="s">
        <v>157</v>
      </c>
      <c r="ED5" s="49" t="s">
        <v>147</v>
      </c>
      <c r="EE5" s="49" t="s">
        <v>148</v>
      </c>
      <c r="EF5" s="49" t="s">
        <v>158</v>
      </c>
      <c r="EG5" s="49" t="s">
        <v>160</v>
      </c>
      <c r="EH5" s="49" t="s">
        <v>151</v>
      </c>
      <c r="EI5" s="49" t="s">
        <v>152</v>
      </c>
      <c r="EJ5" s="49" t="s">
        <v>153</v>
      </c>
      <c r="EK5" s="49" t="s">
        <v>154</v>
      </c>
      <c r="EL5" s="49" t="s">
        <v>155</v>
      </c>
      <c r="EM5" s="49" t="s">
        <v>156</v>
      </c>
      <c r="EN5" s="49" t="s">
        <v>157</v>
      </c>
      <c r="EO5" s="49" t="s">
        <v>147</v>
      </c>
      <c r="EP5" s="49" t="s">
        <v>148</v>
      </c>
      <c r="EQ5" s="49" t="s">
        <v>158</v>
      </c>
      <c r="ER5" s="49" t="s">
        <v>150</v>
      </c>
      <c r="ES5" s="49" t="s">
        <v>151</v>
      </c>
      <c r="ET5" s="49" t="s">
        <v>152</v>
      </c>
      <c r="EU5" s="49" t="s">
        <v>153</v>
      </c>
      <c r="EV5" s="49" t="s">
        <v>154</v>
      </c>
      <c r="EW5" s="49" t="s">
        <v>155</v>
      </c>
      <c r="EX5" s="49" t="s">
        <v>156</v>
      </c>
      <c r="EY5" s="49" t="s">
        <v>162</v>
      </c>
      <c r="EZ5" s="49" t="s">
        <v>147</v>
      </c>
      <c r="FA5" s="49" t="s">
        <v>148</v>
      </c>
      <c r="FB5" s="49" t="s">
        <v>158</v>
      </c>
      <c r="FC5" s="49" t="s">
        <v>160</v>
      </c>
      <c r="FD5" s="49" t="s">
        <v>163</v>
      </c>
      <c r="FE5" s="49" t="s">
        <v>152</v>
      </c>
      <c r="FF5" s="49" t="s">
        <v>153</v>
      </c>
      <c r="FG5" s="49" t="s">
        <v>154</v>
      </c>
      <c r="FH5" s="49" t="s">
        <v>155</v>
      </c>
      <c r="FI5" s="49" t="s">
        <v>156</v>
      </c>
      <c r="FJ5" s="49" t="s">
        <v>157</v>
      </c>
    </row>
    <row r="6" spans="1:166" s="54" customFormat="1" x14ac:dyDescent="0.15">
      <c r="A6" s="35" t="s">
        <v>164</v>
      </c>
      <c r="B6" s="50">
        <f>B8</f>
        <v>2022</v>
      </c>
      <c r="C6" s="50">
        <f t="shared" ref="C6:M6" si="2">C8</f>
        <v>198731</v>
      </c>
      <c r="D6" s="50">
        <f t="shared" si="2"/>
        <v>46</v>
      </c>
      <c r="E6" s="50">
        <f t="shared" si="2"/>
        <v>6</v>
      </c>
      <c r="F6" s="50">
        <f t="shared" si="2"/>
        <v>0</v>
      </c>
      <c r="G6" s="50">
        <f t="shared" si="2"/>
        <v>1</v>
      </c>
      <c r="H6" s="153" t="str">
        <f>IF(H8&lt;&gt;I8,H8,"")&amp;IF(I8&lt;&gt;J8,I8,"")&amp;"　"&amp;J8</f>
        <v>山梨県身延町早川町国民健康保険病院一部組合　飯富病院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透</v>
      </c>
      <c r="T6" s="50" t="str">
        <f t="shared" si="3"/>
        <v>救 臨 へ 輪</v>
      </c>
      <c r="U6" s="51" t="str">
        <f>U8</f>
        <v>-</v>
      </c>
      <c r="V6" s="51">
        <f>V8</f>
        <v>6995</v>
      </c>
      <c r="W6" s="50" t="str">
        <f>W8</f>
        <v>第２種該当</v>
      </c>
      <c r="X6" s="50" t="str">
        <f t="shared" ref="X6" si="4">X8</f>
        <v>-</v>
      </c>
      <c r="Y6" s="50" t="str">
        <f t="shared" si="3"/>
        <v>１０：１</v>
      </c>
      <c r="Z6" s="51">
        <f t="shared" si="3"/>
        <v>61</v>
      </c>
      <c r="AA6" s="51">
        <f t="shared" si="3"/>
        <v>26</v>
      </c>
      <c r="AB6" s="51" t="str">
        <f t="shared" si="3"/>
        <v>-</v>
      </c>
      <c r="AC6" s="51" t="str">
        <f t="shared" si="3"/>
        <v>-</v>
      </c>
      <c r="AD6" s="51" t="str">
        <f t="shared" si="3"/>
        <v>-</v>
      </c>
      <c r="AE6" s="51">
        <f t="shared" si="3"/>
        <v>87</v>
      </c>
      <c r="AF6" s="51">
        <f t="shared" si="3"/>
        <v>38</v>
      </c>
      <c r="AG6" s="51">
        <f t="shared" si="3"/>
        <v>25</v>
      </c>
      <c r="AH6" s="51">
        <f t="shared" si="3"/>
        <v>63</v>
      </c>
      <c r="AI6" s="52">
        <f>IF(AI8="-",NA(),AI8)</f>
        <v>96.1</v>
      </c>
      <c r="AJ6" s="52">
        <f t="shared" ref="AJ6:AR6" si="5">IF(AJ8="-",NA(),AJ8)</f>
        <v>92.1</v>
      </c>
      <c r="AK6" s="52">
        <f t="shared" si="5"/>
        <v>98.2</v>
      </c>
      <c r="AL6" s="52">
        <f t="shared" si="5"/>
        <v>96.7</v>
      </c>
      <c r="AM6" s="52">
        <f t="shared" si="5"/>
        <v>97.1</v>
      </c>
      <c r="AN6" s="52">
        <f t="shared" si="5"/>
        <v>97.5</v>
      </c>
      <c r="AO6" s="52">
        <f t="shared" si="5"/>
        <v>97.7</v>
      </c>
      <c r="AP6" s="52">
        <f t="shared" si="5"/>
        <v>100.7</v>
      </c>
      <c r="AQ6" s="52">
        <f t="shared" si="5"/>
        <v>103.6</v>
      </c>
      <c r="AR6" s="52">
        <f t="shared" si="5"/>
        <v>101.9</v>
      </c>
      <c r="AS6" s="52" t="str">
        <f>IF(AS8="-","【-】","【"&amp;SUBSTITUTE(TEXT(AS8,"#,##0.0"),"-","△")&amp;"】")</f>
        <v>【103.5】</v>
      </c>
      <c r="AT6" s="52">
        <f>IF(AT8="-",NA(),AT8)</f>
        <v>91.8</v>
      </c>
      <c r="AU6" s="52">
        <f t="shared" ref="AU6:BC6" si="6">IF(AU8="-",NA(),AU8)</f>
        <v>86.6</v>
      </c>
      <c r="AV6" s="52">
        <f t="shared" si="6"/>
        <v>85.6</v>
      </c>
      <c r="AW6" s="52">
        <f t="shared" si="6"/>
        <v>84.9</v>
      </c>
      <c r="AX6" s="52">
        <f t="shared" si="6"/>
        <v>77.900000000000006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91.8</v>
      </c>
      <c r="BF6" s="52">
        <f t="shared" ref="BF6:BN6" si="7">IF(BF8="-",NA(),BF8)</f>
        <v>86.6</v>
      </c>
      <c r="BG6" s="52">
        <f t="shared" si="7"/>
        <v>85.6</v>
      </c>
      <c r="BH6" s="52">
        <f t="shared" si="7"/>
        <v>84.9</v>
      </c>
      <c r="BI6" s="52">
        <f t="shared" si="7"/>
        <v>77.900000000000006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83.9</v>
      </c>
      <c r="BQ6" s="52">
        <f t="shared" ref="BQ6:BY6" si="8">IF(BQ8="-",NA(),BQ8)</f>
        <v>64.599999999999994</v>
      </c>
      <c r="BR6" s="52">
        <f t="shared" si="8"/>
        <v>66.599999999999994</v>
      </c>
      <c r="BS6" s="52">
        <f t="shared" si="8"/>
        <v>60.8</v>
      </c>
      <c r="BT6" s="52">
        <f t="shared" si="8"/>
        <v>53.3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26698</v>
      </c>
      <c r="CB6" s="53">
        <f t="shared" ref="CB6:CJ6" si="9">IF(CB8="-",NA(),CB8)</f>
        <v>30340</v>
      </c>
      <c r="CC6" s="53">
        <f t="shared" si="9"/>
        <v>30707</v>
      </c>
      <c r="CD6" s="53">
        <f t="shared" si="9"/>
        <v>31057</v>
      </c>
      <c r="CE6" s="53">
        <f t="shared" si="9"/>
        <v>29214</v>
      </c>
      <c r="CF6" s="53">
        <f t="shared" si="9"/>
        <v>25711</v>
      </c>
      <c r="CG6" s="53">
        <f t="shared" si="9"/>
        <v>26415</v>
      </c>
      <c r="CH6" s="53">
        <f t="shared" si="9"/>
        <v>27227</v>
      </c>
      <c r="CI6" s="53">
        <f t="shared" si="9"/>
        <v>28176</v>
      </c>
      <c r="CJ6" s="53">
        <f t="shared" si="9"/>
        <v>29348</v>
      </c>
      <c r="CK6" s="52" t="str">
        <f>IF(CK8="-","【-】","【"&amp;SUBSTITUTE(TEXT(CK8,"#,##0"),"-","△")&amp;"】")</f>
        <v>【61,837】</v>
      </c>
      <c r="CL6" s="53">
        <f>IF(CL8="-",NA(),CL8)</f>
        <v>10037</v>
      </c>
      <c r="CM6" s="53">
        <f t="shared" ref="CM6:CU6" si="10">IF(CM8="-",NA(),CM8)</f>
        <v>10593</v>
      </c>
      <c r="CN6" s="53">
        <f t="shared" si="10"/>
        <v>10441</v>
      </c>
      <c r="CO6" s="53">
        <f t="shared" si="10"/>
        <v>11429</v>
      </c>
      <c r="CP6" s="53">
        <f t="shared" si="10"/>
        <v>12277</v>
      </c>
      <c r="CQ6" s="53">
        <f t="shared" si="10"/>
        <v>9060</v>
      </c>
      <c r="CR6" s="53">
        <f t="shared" si="10"/>
        <v>9135</v>
      </c>
      <c r="CS6" s="53">
        <f t="shared" si="10"/>
        <v>9509</v>
      </c>
      <c r="CT6" s="53">
        <f t="shared" si="10"/>
        <v>9548</v>
      </c>
      <c r="CU6" s="53">
        <f t="shared" si="10"/>
        <v>9992</v>
      </c>
      <c r="CV6" s="52" t="str">
        <f>IF(CV8="-","【-】","【"&amp;SUBSTITUTE(TEXT(CV8,"#,##0"),"-","△")&amp;"】")</f>
        <v>【17,600】</v>
      </c>
      <c r="CW6" s="52">
        <f>IF(CW8="-",NA(),CW8)</f>
        <v>59.3</v>
      </c>
      <c r="CX6" s="52">
        <f t="shared" ref="CX6:DF6" si="11">IF(CX8="-",NA(),CX8)</f>
        <v>62.6</v>
      </c>
      <c r="CY6" s="52">
        <f t="shared" si="11"/>
        <v>61.3</v>
      </c>
      <c r="CZ6" s="52">
        <f t="shared" si="11"/>
        <v>58</v>
      </c>
      <c r="DA6" s="52">
        <f t="shared" si="11"/>
        <v>66.7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19.3</v>
      </c>
      <c r="DI6" s="52">
        <f t="shared" ref="DI6:DQ6" si="12">IF(DI8="-",NA(),DI8)</f>
        <v>22.4</v>
      </c>
      <c r="DJ6" s="52">
        <f t="shared" si="12"/>
        <v>21.7</v>
      </c>
      <c r="DK6" s="52">
        <f t="shared" si="12"/>
        <v>21.3</v>
      </c>
      <c r="DL6" s="52">
        <f t="shared" si="12"/>
        <v>20.2</v>
      </c>
      <c r="DM6" s="52">
        <f t="shared" si="12"/>
        <v>16.5</v>
      </c>
      <c r="DN6" s="52">
        <f t="shared" si="12"/>
        <v>16</v>
      </c>
      <c r="DO6" s="52">
        <f t="shared" si="12"/>
        <v>15.7</v>
      </c>
      <c r="DP6" s="52">
        <f t="shared" si="12"/>
        <v>14.6</v>
      </c>
      <c r="DQ6" s="52">
        <f t="shared" si="12"/>
        <v>15.1</v>
      </c>
      <c r="DR6" s="52" t="str">
        <f>IF(DR8="-","【-】","【"&amp;SUBSTITUTE(TEXT(DR8,"#,##0.0"),"-","△")&amp;"】")</f>
        <v>【25.1】</v>
      </c>
      <c r="DS6" s="52">
        <f>IF(DS8="-",NA(),DS8)</f>
        <v>5.7</v>
      </c>
      <c r="DT6" s="52">
        <f t="shared" ref="DT6:EB6" si="13">IF(DT8="-",NA(),DT8)</f>
        <v>17.899999999999999</v>
      </c>
      <c r="DU6" s="52">
        <f t="shared" si="13"/>
        <v>21.1</v>
      </c>
      <c r="DV6" s="52">
        <f t="shared" si="13"/>
        <v>26.8</v>
      </c>
      <c r="DW6" s="52">
        <f t="shared" si="13"/>
        <v>34.4</v>
      </c>
      <c r="DX6" s="52">
        <f t="shared" si="13"/>
        <v>117</v>
      </c>
      <c r="DY6" s="52">
        <f t="shared" si="13"/>
        <v>118.8</v>
      </c>
      <c r="DZ6" s="52">
        <f t="shared" si="13"/>
        <v>136</v>
      </c>
      <c r="EA6" s="52">
        <f t="shared" si="13"/>
        <v>131.30000000000001</v>
      </c>
      <c r="EB6" s="52">
        <f t="shared" si="13"/>
        <v>133.6</v>
      </c>
      <c r="EC6" s="52" t="str">
        <f>IF(EC8="-","【-】","【"&amp;SUBSTITUTE(TEXT(EC8,"#,##0.0"),"-","△")&amp;"】")</f>
        <v>【63.0】</v>
      </c>
      <c r="ED6" s="52">
        <f>IF(ED8="-",NA(),ED8)</f>
        <v>48.8</v>
      </c>
      <c r="EE6" s="52">
        <f t="shared" ref="EE6:EM6" si="14">IF(EE8="-",NA(),EE8)</f>
        <v>51.3</v>
      </c>
      <c r="EF6" s="52">
        <f t="shared" si="14"/>
        <v>52.5</v>
      </c>
      <c r="EG6" s="52">
        <f t="shared" si="14"/>
        <v>53.3</v>
      </c>
      <c r="EH6" s="52">
        <f t="shared" si="14"/>
        <v>52.5</v>
      </c>
      <c r="EI6" s="52">
        <f t="shared" si="14"/>
        <v>56.1</v>
      </c>
      <c r="EJ6" s="52">
        <f t="shared" si="14"/>
        <v>56.4</v>
      </c>
      <c r="EK6" s="52">
        <f t="shared" si="14"/>
        <v>56.9</v>
      </c>
      <c r="EL6" s="52">
        <f t="shared" si="14"/>
        <v>58.3</v>
      </c>
      <c r="EM6" s="52">
        <f t="shared" si="14"/>
        <v>59.2</v>
      </c>
      <c r="EN6" s="52" t="str">
        <f>IF(EN8="-","【-】","【"&amp;SUBSTITUTE(TEXT(EN8,"#,##0.0"),"-","△")&amp;"】")</f>
        <v>【56.4】</v>
      </c>
      <c r="EO6" s="52">
        <f>IF(EO8="-",NA(),EO8)</f>
        <v>65.3</v>
      </c>
      <c r="EP6" s="52">
        <f t="shared" ref="EP6:EX6" si="15">IF(EP8="-",NA(),EP8)</f>
        <v>69.5</v>
      </c>
      <c r="EQ6" s="52">
        <f t="shared" si="15"/>
        <v>67.5</v>
      </c>
      <c r="ER6" s="52">
        <f t="shared" si="15"/>
        <v>64.2</v>
      </c>
      <c r="ES6" s="52">
        <f t="shared" si="15"/>
        <v>54.1</v>
      </c>
      <c r="ET6" s="52">
        <f t="shared" si="15"/>
        <v>73.2</v>
      </c>
      <c r="EU6" s="52">
        <f t="shared" si="15"/>
        <v>73.400000000000006</v>
      </c>
      <c r="EV6" s="52">
        <f t="shared" si="15"/>
        <v>72.5</v>
      </c>
      <c r="EW6" s="52">
        <f t="shared" si="15"/>
        <v>72.3</v>
      </c>
      <c r="EX6" s="52">
        <f t="shared" si="15"/>
        <v>72</v>
      </c>
      <c r="EY6" s="52" t="str">
        <f>IF(EY8="-","【-】","【"&amp;SUBSTITUTE(TEXT(EY8,"#,##0.0"),"-","△")&amp;"】")</f>
        <v>【70.7】</v>
      </c>
      <c r="EZ6" s="53">
        <f>IF(EZ8="-",NA(),EZ8)</f>
        <v>54560954</v>
      </c>
      <c r="FA6" s="53">
        <f t="shared" ref="FA6:FI6" si="16">IF(FA8="-",NA(),FA8)</f>
        <v>54626218</v>
      </c>
      <c r="FB6" s="53">
        <f t="shared" si="16"/>
        <v>54688759</v>
      </c>
      <c r="FC6" s="53">
        <f t="shared" si="16"/>
        <v>54426069</v>
      </c>
      <c r="FD6" s="53">
        <f t="shared" si="16"/>
        <v>54857483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165</v>
      </c>
      <c r="B7" s="50">
        <f t="shared" ref="B7:AH7" si="17">B8</f>
        <v>2022</v>
      </c>
      <c r="C7" s="50">
        <f t="shared" si="17"/>
        <v>198731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透</v>
      </c>
      <c r="T7" s="50" t="str">
        <f t="shared" si="17"/>
        <v>救 臨 へ 輪</v>
      </c>
      <c r="U7" s="51" t="str">
        <f>U8</f>
        <v>-</v>
      </c>
      <c r="V7" s="51">
        <f>V8</f>
        <v>6995</v>
      </c>
      <c r="W7" s="50" t="str">
        <f>W8</f>
        <v>第２種該当</v>
      </c>
      <c r="X7" s="50" t="str">
        <f t="shared" si="17"/>
        <v>-</v>
      </c>
      <c r="Y7" s="50" t="str">
        <f t="shared" si="17"/>
        <v>１０：１</v>
      </c>
      <c r="Z7" s="51">
        <f t="shared" si="17"/>
        <v>61</v>
      </c>
      <c r="AA7" s="51">
        <f t="shared" si="17"/>
        <v>26</v>
      </c>
      <c r="AB7" s="51" t="str">
        <f t="shared" si="17"/>
        <v>-</v>
      </c>
      <c r="AC7" s="51" t="str">
        <f t="shared" si="17"/>
        <v>-</v>
      </c>
      <c r="AD7" s="51" t="str">
        <f t="shared" si="17"/>
        <v>-</v>
      </c>
      <c r="AE7" s="51">
        <f t="shared" si="17"/>
        <v>87</v>
      </c>
      <c r="AF7" s="51">
        <f t="shared" si="17"/>
        <v>38</v>
      </c>
      <c r="AG7" s="51">
        <f t="shared" si="17"/>
        <v>25</v>
      </c>
      <c r="AH7" s="51">
        <f t="shared" si="17"/>
        <v>63</v>
      </c>
      <c r="AI7" s="52">
        <f>AI8</f>
        <v>96.1</v>
      </c>
      <c r="AJ7" s="52">
        <f t="shared" ref="AJ7:AR7" si="18">AJ8</f>
        <v>92.1</v>
      </c>
      <c r="AK7" s="52">
        <f t="shared" si="18"/>
        <v>98.2</v>
      </c>
      <c r="AL7" s="52">
        <f t="shared" si="18"/>
        <v>96.7</v>
      </c>
      <c r="AM7" s="52">
        <f t="shared" si="18"/>
        <v>97.1</v>
      </c>
      <c r="AN7" s="52">
        <f t="shared" si="18"/>
        <v>97.5</v>
      </c>
      <c r="AO7" s="52">
        <f t="shared" si="18"/>
        <v>97.7</v>
      </c>
      <c r="AP7" s="52">
        <f t="shared" si="18"/>
        <v>100.7</v>
      </c>
      <c r="AQ7" s="52">
        <f t="shared" si="18"/>
        <v>103.6</v>
      </c>
      <c r="AR7" s="52">
        <f t="shared" si="18"/>
        <v>101.9</v>
      </c>
      <c r="AS7" s="52"/>
      <c r="AT7" s="52">
        <f>AT8</f>
        <v>91.8</v>
      </c>
      <c r="AU7" s="52">
        <f t="shared" ref="AU7:BC7" si="19">AU8</f>
        <v>86.6</v>
      </c>
      <c r="AV7" s="52">
        <f t="shared" si="19"/>
        <v>85.6</v>
      </c>
      <c r="AW7" s="52">
        <f t="shared" si="19"/>
        <v>84.9</v>
      </c>
      <c r="AX7" s="52">
        <f t="shared" si="19"/>
        <v>77.900000000000006</v>
      </c>
      <c r="AY7" s="52">
        <f t="shared" si="19"/>
        <v>77</v>
      </c>
      <c r="AZ7" s="52">
        <f t="shared" si="19"/>
        <v>77.099999999999994</v>
      </c>
      <c r="BA7" s="52">
        <f t="shared" si="19"/>
        <v>73.8</v>
      </c>
      <c r="BB7" s="52">
        <f t="shared" si="19"/>
        <v>75.5</v>
      </c>
      <c r="BC7" s="52">
        <f t="shared" si="19"/>
        <v>74.599999999999994</v>
      </c>
      <c r="BD7" s="52"/>
      <c r="BE7" s="52">
        <f>BE8</f>
        <v>91.8</v>
      </c>
      <c r="BF7" s="52">
        <f t="shared" ref="BF7:BN7" si="20">BF8</f>
        <v>86.6</v>
      </c>
      <c r="BG7" s="52">
        <f t="shared" si="20"/>
        <v>85.6</v>
      </c>
      <c r="BH7" s="52">
        <f t="shared" si="20"/>
        <v>84.9</v>
      </c>
      <c r="BI7" s="52">
        <f t="shared" si="20"/>
        <v>77.900000000000006</v>
      </c>
      <c r="BJ7" s="52">
        <f t="shared" si="20"/>
        <v>73.2</v>
      </c>
      <c r="BK7" s="52">
        <f t="shared" si="20"/>
        <v>73.2</v>
      </c>
      <c r="BL7" s="52">
        <f t="shared" si="20"/>
        <v>69.900000000000006</v>
      </c>
      <c r="BM7" s="52">
        <f t="shared" si="20"/>
        <v>71.599999999999994</v>
      </c>
      <c r="BN7" s="52">
        <f t="shared" si="20"/>
        <v>70.8</v>
      </c>
      <c r="BO7" s="52"/>
      <c r="BP7" s="52">
        <f>BP8</f>
        <v>83.9</v>
      </c>
      <c r="BQ7" s="52">
        <f t="shared" ref="BQ7:BY7" si="21">BQ8</f>
        <v>64.599999999999994</v>
      </c>
      <c r="BR7" s="52">
        <f t="shared" si="21"/>
        <v>66.599999999999994</v>
      </c>
      <c r="BS7" s="52">
        <f t="shared" si="21"/>
        <v>60.8</v>
      </c>
      <c r="BT7" s="52">
        <f t="shared" si="21"/>
        <v>53.3</v>
      </c>
      <c r="BU7" s="52">
        <f t="shared" si="21"/>
        <v>66.900000000000006</v>
      </c>
      <c r="BV7" s="52">
        <f t="shared" si="21"/>
        <v>66.099999999999994</v>
      </c>
      <c r="BW7" s="52">
        <f t="shared" si="21"/>
        <v>62.3</v>
      </c>
      <c r="BX7" s="52">
        <f t="shared" si="21"/>
        <v>62.1</v>
      </c>
      <c r="BY7" s="52">
        <f t="shared" si="21"/>
        <v>60.2</v>
      </c>
      <c r="BZ7" s="52"/>
      <c r="CA7" s="53">
        <f>CA8</f>
        <v>26698</v>
      </c>
      <c r="CB7" s="53">
        <f t="shared" ref="CB7:CJ7" si="22">CB8</f>
        <v>30340</v>
      </c>
      <c r="CC7" s="53">
        <f t="shared" si="22"/>
        <v>30707</v>
      </c>
      <c r="CD7" s="53">
        <f t="shared" si="22"/>
        <v>31057</v>
      </c>
      <c r="CE7" s="53">
        <f t="shared" si="22"/>
        <v>29214</v>
      </c>
      <c r="CF7" s="53">
        <f t="shared" si="22"/>
        <v>25711</v>
      </c>
      <c r="CG7" s="53">
        <f t="shared" si="22"/>
        <v>26415</v>
      </c>
      <c r="CH7" s="53">
        <f t="shared" si="22"/>
        <v>27227</v>
      </c>
      <c r="CI7" s="53">
        <f t="shared" si="22"/>
        <v>28176</v>
      </c>
      <c r="CJ7" s="53">
        <f t="shared" si="22"/>
        <v>29348</v>
      </c>
      <c r="CK7" s="52"/>
      <c r="CL7" s="53">
        <f>CL8</f>
        <v>10037</v>
      </c>
      <c r="CM7" s="53">
        <f t="shared" ref="CM7:CU7" si="23">CM8</f>
        <v>10593</v>
      </c>
      <c r="CN7" s="53">
        <f t="shared" si="23"/>
        <v>10441</v>
      </c>
      <c r="CO7" s="53">
        <f t="shared" si="23"/>
        <v>11429</v>
      </c>
      <c r="CP7" s="53">
        <f t="shared" si="23"/>
        <v>12277</v>
      </c>
      <c r="CQ7" s="53">
        <f t="shared" si="23"/>
        <v>9060</v>
      </c>
      <c r="CR7" s="53">
        <f t="shared" si="23"/>
        <v>9135</v>
      </c>
      <c r="CS7" s="53">
        <f t="shared" si="23"/>
        <v>9509</v>
      </c>
      <c r="CT7" s="53">
        <f t="shared" si="23"/>
        <v>9548</v>
      </c>
      <c r="CU7" s="53">
        <f t="shared" si="23"/>
        <v>9992</v>
      </c>
      <c r="CV7" s="52"/>
      <c r="CW7" s="52">
        <f>CW8</f>
        <v>59.3</v>
      </c>
      <c r="CX7" s="52">
        <f t="shared" ref="CX7:DF7" si="24">CX8</f>
        <v>62.6</v>
      </c>
      <c r="CY7" s="52">
        <f t="shared" si="24"/>
        <v>61.3</v>
      </c>
      <c r="CZ7" s="52">
        <f t="shared" si="24"/>
        <v>58</v>
      </c>
      <c r="DA7" s="52">
        <f t="shared" si="24"/>
        <v>66.7</v>
      </c>
      <c r="DB7" s="52">
        <f t="shared" si="24"/>
        <v>71.099999999999994</v>
      </c>
      <c r="DC7" s="52">
        <f t="shared" si="24"/>
        <v>72</v>
      </c>
      <c r="DD7" s="52">
        <f t="shared" si="24"/>
        <v>77.7</v>
      </c>
      <c r="DE7" s="52">
        <f t="shared" si="24"/>
        <v>75.7</v>
      </c>
      <c r="DF7" s="52">
        <f t="shared" si="24"/>
        <v>75.400000000000006</v>
      </c>
      <c r="DG7" s="52"/>
      <c r="DH7" s="52">
        <f>DH8</f>
        <v>19.3</v>
      </c>
      <c r="DI7" s="52">
        <f t="shared" ref="DI7:DQ7" si="25">DI8</f>
        <v>22.4</v>
      </c>
      <c r="DJ7" s="52">
        <f t="shared" si="25"/>
        <v>21.7</v>
      </c>
      <c r="DK7" s="52">
        <f t="shared" si="25"/>
        <v>21.3</v>
      </c>
      <c r="DL7" s="52">
        <f t="shared" si="25"/>
        <v>20.2</v>
      </c>
      <c r="DM7" s="52">
        <f t="shared" si="25"/>
        <v>16.5</v>
      </c>
      <c r="DN7" s="52">
        <f t="shared" si="25"/>
        <v>16</v>
      </c>
      <c r="DO7" s="52">
        <f t="shared" si="25"/>
        <v>15.7</v>
      </c>
      <c r="DP7" s="52">
        <f t="shared" si="25"/>
        <v>14.6</v>
      </c>
      <c r="DQ7" s="52">
        <f t="shared" si="25"/>
        <v>15.1</v>
      </c>
      <c r="DR7" s="52"/>
      <c r="DS7" s="52">
        <f>DS8</f>
        <v>5.7</v>
      </c>
      <c r="DT7" s="52">
        <f t="shared" ref="DT7:EB7" si="26">DT8</f>
        <v>17.899999999999999</v>
      </c>
      <c r="DU7" s="52">
        <f t="shared" si="26"/>
        <v>21.1</v>
      </c>
      <c r="DV7" s="52">
        <f t="shared" si="26"/>
        <v>26.8</v>
      </c>
      <c r="DW7" s="52">
        <f t="shared" si="26"/>
        <v>34.4</v>
      </c>
      <c r="DX7" s="52">
        <f t="shared" si="26"/>
        <v>117</v>
      </c>
      <c r="DY7" s="52">
        <f t="shared" si="26"/>
        <v>118.8</v>
      </c>
      <c r="DZ7" s="52">
        <f t="shared" si="26"/>
        <v>136</v>
      </c>
      <c r="EA7" s="52">
        <f t="shared" si="26"/>
        <v>131.30000000000001</v>
      </c>
      <c r="EB7" s="52">
        <f t="shared" si="26"/>
        <v>133.6</v>
      </c>
      <c r="EC7" s="52"/>
      <c r="ED7" s="52">
        <f>ED8</f>
        <v>48.8</v>
      </c>
      <c r="EE7" s="52">
        <f t="shared" ref="EE7:EM7" si="27">EE8</f>
        <v>51.3</v>
      </c>
      <c r="EF7" s="52">
        <f t="shared" si="27"/>
        <v>52.5</v>
      </c>
      <c r="EG7" s="52">
        <f t="shared" si="27"/>
        <v>53.3</v>
      </c>
      <c r="EH7" s="52">
        <f t="shared" si="27"/>
        <v>52.5</v>
      </c>
      <c r="EI7" s="52">
        <f t="shared" si="27"/>
        <v>56.1</v>
      </c>
      <c r="EJ7" s="52">
        <f t="shared" si="27"/>
        <v>56.4</v>
      </c>
      <c r="EK7" s="52">
        <f t="shared" si="27"/>
        <v>56.9</v>
      </c>
      <c r="EL7" s="52">
        <f t="shared" si="27"/>
        <v>58.3</v>
      </c>
      <c r="EM7" s="52">
        <f t="shared" si="27"/>
        <v>59.2</v>
      </c>
      <c r="EN7" s="52"/>
      <c r="EO7" s="52">
        <f>EO8</f>
        <v>65.3</v>
      </c>
      <c r="EP7" s="52">
        <f t="shared" ref="EP7:EX7" si="28">EP8</f>
        <v>69.5</v>
      </c>
      <c r="EQ7" s="52">
        <f t="shared" si="28"/>
        <v>67.5</v>
      </c>
      <c r="ER7" s="52">
        <f t="shared" si="28"/>
        <v>64.2</v>
      </c>
      <c r="ES7" s="52">
        <f t="shared" si="28"/>
        <v>54.1</v>
      </c>
      <c r="ET7" s="52">
        <f t="shared" si="28"/>
        <v>73.2</v>
      </c>
      <c r="EU7" s="52">
        <f t="shared" si="28"/>
        <v>73.400000000000006</v>
      </c>
      <c r="EV7" s="52">
        <f t="shared" si="28"/>
        <v>72.5</v>
      </c>
      <c r="EW7" s="52">
        <f t="shared" si="28"/>
        <v>72.3</v>
      </c>
      <c r="EX7" s="52">
        <f t="shared" si="28"/>
        <v>72</v>
      </c>
      <c r="EY7" s="52"/>
      <c r="EZ7" s="53">
        <f>EZ8</f>
        <v>54560954</v>
      </c>
      <c r="FA7" s="53">
        <f t="shared" ref="FA7:FI7" si="29">FA8</f>
        <v>54626218</v>
      </c>
      <c r="FB7" s="53">
        <f t="shared" si="29"/>
        <v>54688759</v>
      </c>
      <c r="FC7" s="53">
        <f t="shared" si="29"/>
        <v>54426069</v>
      </c>
      <c r="FD7" s="53">
        <f t="shared" si="29"/>
        <v>54857483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198731</v>
      </c>
      <c r="D8" s="55">
        <v>46</v>
      </c>
      <c r="E8" s="55">
        <v>6</v>
      </c>
      <c r="F8" s="55">
        <v>0</v>
      </c>
      <c r="G8" s="55">
        <v>1</v>
      </c>
      <c r="H8" s="55" t="s">
        <v>166</v>
      </c>
      <c r="I8" s="55" t="s">
        <v>167</v>
      </c>
      <c r="J8" s="55" t="s">
        <v>168</v>
      </c>
      <c r="K8" s="55" t="s">
        <v>169</v>
      </c>
      <c r="L8" s="55" t="s">
        <v>170</v>
      </c>
      <c r="M8" s="55" t="s">
        <v>171</v>
      </c>
      <c r="N8" s="55" t="s">
        <v>172</v>
      </c>
      <c r="O8" s="55" t="s">
        <v>173</v>
      </c>
      <c r="P8" s="55" t="s">
        <v>174</v>
      </c>
      <c r="Q8" s="56">
        <v>11</v>
      </c>
      <c r="R8" s="55" t="s">
        <v>40</v>
      </c>
      <c r="S8" s="55" t="s">
        <v>175</v>
      </c>
      <c r="T8" s="55" t="s">
        <v>176</v>
      </c>
      <c r="U8" s="56" t="s">
        <v>40</v>
      </c>
      <c r="V8" s="56">
        <v>6995</v>
      </c>
      <c r="W8" s="55" t="s">
        <v>177</v>
      </c>
      <c r="X8" s="55" t="s">
        <v>40</v>
      </c>
      <c r="Y8" s="57" t="s">
        <v>178</v>
      </c>
      <c r="Z8" s="56">
        <v>61</v>
      </c>
      <c r="AA8" s="56">
        <v>26</v>
      </c>
      <c r="AB8" s="56" t="s">
        <v>40</v>
      </c>
      <c r="AC8" s="56" t="s">
        <v>40</v>
      </c>
      <c r="AD8" s="56" t="s">
        <v>40</v>
      </c>
      <c r="AE8" s="56">
        <v>87</v>
      </c>
      <c r="AF8" s="56">
        <v>38</v>
      </c>
      <c r="AG8" s="56">
        <v>25</v>
      </c>
      <c r="AH8" s="56">
        <v>63</v>
      </c>
      <c r="AI8" s="58">
        <v>96.1</v>
      </c>
      <c r="AJ8" s="58">
        <v>92.1</v>
      </c>
      <c r="AK8" s="58">
        <v>98.2</v>
      </c>
      <c r="AL8" s="58">
        <v>96.7</v>
      </c>
      <c r="AM8" s="58">
        <v>97.1</v>
      </c>
      <c r="AN8" s="58">
        <v>97.5</v>
      </c>
      <c r="AO8" s="58">
        <v>97.7</v>
      </c>
      <c r="AP8" s="58">
        <v>100.7</v>
      </c>
      <c r="AQ8" s="58">
        <v>103.6</v>
      </c>
      <c r="AR8" s="58">
        <v>101.9</v>
      </c>
      <c r="AS8" s="58">
        <v>103.5</v>
      </c>
      <c r="AT8" s="58">
        <v>91.8</v>
      </c>
      <c r="AU8" s="58">
        <v>86.6</v>
      </c>
      <c r="AV8" s="58">
        <v>85.6</v>
      </c>
      <c r="AW8" s="58">
        <v>84.9</v>
      </c>
      <c r="AX8" s="58">
        <v>77.900000000000006</v>
      </c>
      <c r="AY8" s="58">
        <v>77</v>
      </c>
      <c r="AZ8" s="58">
        <v>77.099999999999994</v>
      </c>
      <c r="BA8" s="58">
        <v>73.8</v>
      </c>
      <c r="BB8" s="58">
        <v>75.5</v>
      </c>
      <c r="BC8" s="58">
        <v>74.599999999999994</v>
      </c>
      <c r="BD8" s="58">
        <v>86.4</v>
      </c>
      <c r="BE8" s="59">
        <v>91.8</v>
      </c>
      <c r="BF8" s="59">
        <v>86.6</v>
      </c>
      <c r="BG8" s="59">
        <v>85.6</v>
      </c>
      <c r="BH8" s="59">
        <v>84.9</v>
      </c>
      <c r="BI8" s="59">
        <v>77.900000000000006</v>
      </c>
      <c r="BJ8" s="59">
        <v>73.2</v>
      </c>
      <c r="BK8" s="59">
        <v>73.2</v>
      </c>
      <c r="BL8" s="59">
        <v>69.900000000000006</v>
      </c>
      <c r="BM8" s="59">
        <v>71.599999999999994</v>
      </c>
      <c r="BN8" s="59">
        <v>70.8</v>
      </c>
      <c r="BO8" s="59">
        <v>83.7</v>
      </c>
      <c r="BP8" s="58">
        <v>83.9</v>
      </c>
      <c r="BQ8" s="58">
        <v>64.599999999999994</v>
      </c>
      <c r="BR8" s="58">
        <v>66.599999999999994</v>
      </c>
      <c r="BS8" s="58">
        <v>60.8</v>
      </c>
      <c r="BT8" s="58">
        <v>53.3</v>
      </c>
      <c r="BU8" s="58">
        <v>66.900000000000006</v>
      </c>
      <c r="BV8" s="58">
        <v>66.099999999999994</v>
      </c>
      <c r="BW8" s="58">
        <v>62.3</v>
      </c>
      <c r="BX8" s="58">
        <v>62.1</v>
      </c>
      <c r="BY8" s="58">
        <v>60.2</v>
      </c>
      <c r="BZ8" s="58">
        <v>66.8</v>
      </c>
      <c r="CA8" s="59">
        <v>26698</v>
      </c>
      <c r="CB8" s="59">
        <v>30340</v>
      </c>
      <c r="CC8" s="59">
        <v>30707</v>
      </c>
      <c r="CD8" s="59">
        <v>31057</v>
      </c>
      <c r="CE8" s="59">
        <v>29214</v>
      </c>
      <c r="CF8" s="59">
        <v>25711</v>
      </c>
      <c r="CG8" s="59">
        <v>26415</v>
      </c>
      <c r="CH8" s="59">
        <v>27227</v>
      </c>
      <c r="CI8" s="59">
        <v>28176</v>
      </c>
      <c r="CJ8" s="59">
        <v>29348</v>
      </c>
      <c r="CK8" s="58">
        <v>61837</v>
      </c>
      <c r="CL8" s="59">
        <v>10037</v>
      </c>
      <c r="CM8" s="59">
        <v>10593</v>
      </c>
      <c r="CN8" s="59">
        <v>10441</v>
      </c>
      <c r="CO8" s="59">
        <v>11429</v>
      </c>
      <c r="CP8" s="59">
        <v>12277</v>
      </c>
      <c r="CQ8" s="59">
        <v>9060</v>
      </c>
      <c r="CR8" s="59">
        <v>9135</v>
      </c>
      <c r="CS8" s="59">
        <v>9509</v>
      </c>
      <c r="CT8" s="59">
        <v>9548</v>
      </c>
      <c r="CU8" s="59">
        <v>9992</v>
      </c>
      <c r="CV8" s="58">
        <v>17600</v>
      </c>
      <c r="CW8" s="59">
        <v>59.3</v>
      </c>
      <c r="CX8" s="59">
        <v>62.6</v>
      </c>
      <c r="CY8" s="59">
        <v>61.3</v>
      </c>
      <c r="CZ8" s="59">
        <v>58</v>
      </c>
      <c r="DA8" s="59">
        <v>66.7</v>
      </c>
      <c r="DB8" s="59">
        <v>71.099999999999994</v>
      </c>
      <c r="DC8" s="59">
        <v>72</v>
      </c>
      <c r="DD8" s="59">
        <v>77.7</v>
      </c>
      <c r="DE8" s="59">
        <v>75.7</v>
      </c>
      <c r="DF8" s="59">
        <v>75.400000000000006</v>
      </c>
      <c r="DG8" s="59">
        <v>55.6</v>
      </c>
      <c r="DH8" s="59">
        <v>19.3</v>
      </c>
      <c r="DI8" s="59">
        <v>22.4</v>
      </c>
      <c r="DJ8" s="59">
        <v>21.7</v>
      </c>
      <c r="DK8" s="59">
        <v>21.3</v>
      </c>
      <c r="DL8" s="59">
        <v>20.2</v>
      </c>
      <c r="DM8" s="59">
        <v>16.5</v>
      </c>
      <c r="DN8" s="59">
        <v>16</v>
      </c>
      <c r="DO8" s="59">
        <v>15.7</v>
      </c>
      <c r="DP8" s="59">
        <v>14.6</v>
      </c>
      <c r="DQ8" s="59">
        <v>15.1</v>
      </c>
      <c r="DR8" s="59">
        <v>25.1</v>
      </c>
      <c r="DS8" s="59">
        <v>5.7</v>
      </c>
      <c r="DT8" s="59">
        <v>17.899999999999999</v>
      </c>
      <c r="DU8" s="59">
        <v>21.1</v>
      </c>
      <c r="DV8" s="59">
        <v>26.8</v>
      </c>
      <c r="DW8" s="59">
        <v>34.4</v>
      </c>
      <c r="DX8" s="59">
        <v>117</v>
      </c>
      <c r="DY8" s="59">
        <v>118.8</v>
      </c>
      <c r="DZ8" s="59">
        <v>136</v>
      </c>
      <c r="EA8" s="59">
        <v>131.30000000000001</v>
      </c>
      <c r="EB8" s="59">
        <v>133.6</v>
      </c>
      <c r="EC8" s="59">
        <v>63</v>
      </c>
      <c r="ED8" s="58">
        <v>48.8</v>
      </c>
      <c r="EE8" s="58">
        <v>51.3</v>
      </c>
      <c r="EF8" s="58">
        <v>52.5</v>
      </c>
      <c r="EG8" s="58">
        <v>53.3</v>
      </c>
      <c r="EH8" s="58">
        <v>52.5</v>
      </c>
      <c r="EI8" s="58">
        <v>56.1</v>
      </c>
      <c r="EJ8" s="58">
        <v>56.4</v>
      </c>
      <c r="EK8" s="58">
        <v>56.9</v>
      </c>
      <c r="EL8" s="58">
        <v>58.3</v>
      </c>
      <c r="EM8" s="58">
        <v>59.2</v>
      </c>
      <c r="EN8" s="58">
        <v>56.4</v>
      </c>
      <c r="EO8" s="58">
        <v>65.3</v>
      </c>
      <c r="EP8" s="58">
        <v>69.5</v>
      </c>
      <c r="EQ8" s="58">
        <v>67.5</v>
      </c>
      <c r="ER8" s="58">
        <v>64.2</v>
      </c>
      <c r="ES8" s="58">
        <v>54.1</v>
      </c>
      <c r="ET8" s="58">
        <v>73.2</v>
      </c>
      <c r="EU8" s="58">
        <v>73.400000000000006</v>
      </c>
      <c r="EV8" s="58">
        <v>72.5</v>
      </c>
      <c r="EW8" s="58">
        <v>72.3</v>
      </c>
      <c r="EX8" s="58">
        <v>72</v>
      </c>
      <c r="EY8" s="58">
        <v>70.7</v>
      </c>
      <c r="EZ8" s="59">
        <v>54560954</v>
      </c>
      <c r="FA8" s="59">
        <v>54626218</v>
      </c>
      <c r="FB8" s="59">
        <v>54688759</v>
      </c>
      <c r="FC8" s="59">
        <v>54426069</v>
      </c>
      <c r="FD8" s="59">
        <v>54857483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 飯富病院</cp:lastModifiedBy>
  <cp:lastPrinted>2024-02-01T07:01:13Z</cp:lastPrinted>
  <dcterms:created xsi:type="dcterms:W3CDTF">2023-12-20T05:07:37Z</dcterms:created>
  <dcterms:modified xsi:type="dcterms:W3CDTF">2024-02-04T22:52:37Z</dcterms:modified>
  <cp:category/>
</cp:coreProperties>
</file>