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92.168.10.40\share\6.総務課\中込隼人\R4～R5\1.財政\公営企業\R5\調査\240117【山梨県市町村課：2.5〆】公営企業に係る経営比較分析表（令和４年度）の分析等について（依頼）\提出\【経営比較分析表】2022_194433_47_1718\2.2.19修正分\"/>
    </mc:Choice>
  </mc:AlternateContent>
  <xr:revisionPtr revIDLastSave="0" documentId="13_ncr:1_{55157903-7852-48E4-997F-EC27348886AB}" xr6:coauthVersionLast="47" xr6:coauthVersionMax="47" xr10:uidLastSave="{00000000-0000-0000-0000-000000000000}"/>
  <workbookProtection workbookAlgorithmName="SHA-512" workbookHashValue="QXS6meb9qA5QqTjvx2kSYTE+N2E1GwPi4Xdq3c0Vdb8u64MqLZYm9JlEQiA61hqSU2PF7Zy7FD9joD/EPXMENQ==" workbookSaltValue="+nI8qQ13JyT13kA+iPKOEw==" workbookSpinCount="100000" lockStructure="1"/>
  <bookViews>
    <workbookView xWindow="5370"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<sst xmlns="http://schemas.openxmlformats.org/spreadsheetml/2006/main" count="236" uniqueCount="119">
  <si>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</si>
  <si>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</si>
  <si>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</si>
  <si>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</si>
  <si>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</si>
  <si>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</si>
  <si>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</si>
  <si>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</si>
  <si>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</si>
  <si>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</si>
  <si>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</si>
  <si>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</si>
  <si>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</si>
  <si>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</si>
  <si>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</si>
  <si>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</si>
  <si>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</si>
  <si>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</si>
  <si>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</si>
  <si>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</si>
  <si>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</si>
  <si>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</si>
  <si>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</si>
  <si>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</si>
  <si>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</si>
  <si>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</si>
  <si>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</si>
  <si>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</si>
  <si>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</si>
  <si>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</si>
  <si>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</si>
  <si>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</si>
  <si>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</si>
  <si>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</si>
  <si>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</si>
  <si>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</si>
  <si>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</si>
  <si>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</si>
  <si>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</si>
  <si>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</si>
  <si>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</si>
  <si>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</si>
  <si>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</si>
  <si>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</si>
  <si>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</si>
  <si>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</si>
  <si>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</si>
  <si>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</si>
  <si>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</si>
  <si>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</si>
  <si>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</si>
  <si>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</si>
  <si>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</si>
  <si>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</si>
  <si>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</si>
  <si>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</si>
  <si>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</si>
  <si>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</si>
  <si>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</si>
  <si>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</si>
  <si>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</si>
  <si>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</si>
  <si>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</si>
  <si>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</si>
  <si>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</si>
  <si>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</si>
  <si>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</si>
  <si>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</si>
  <si>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</si>
  <si>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</si>
  <si>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</si>
  <si>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</si>
  <si>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</si>
  <si>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</si>
  <si>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</si>
  <si>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</si>
  <si>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</si>
  <si>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</si>
  <si>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</si>
  <si>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</si>
  <si>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</si>
  <si>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</si>
  <si>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</si>
  <si>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</si>
  <si>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</si>
  <si>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</si>
  <si>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</si>
  <si>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</si>
  <si>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</si>
  <si>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</si>
  <si>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</si>
  <si>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</si>
  <si>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</si>
  <si>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</si>
  <si>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</si>
  <si>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</si>
  <si>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</si>
  <si>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</si>
  <si>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</si>
  <si>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</si>
  <si>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</si>
  <si>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</si>
  <si>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</si>
  <si>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</si>
  <si>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</si>
  <si>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</si>
  <si>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</si>
  <si>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</si>
  <si>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</si>
  <si>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</si>
  <si>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</si>
  <si>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</si>
  <si>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</si>
  <si>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</si>
  <si>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</si>
  <si>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</si>
  <si>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施設・管渠等は老朽化が進行しており、予防保全や計画的かつ効果的な維持修繕・改善更新に取り組んでいく。</t>
    <phoneticPr fontId="4"/>
  </si>
  <si>
    <t>　①収益的収支比率は改善傾向にあるが、➄経費回収率は低調であるため、今後段階的に使用料を上げていくことを検討する。
　また、施設や管渠の更新も計画的に取り組むため経営状況の健全化を図りたい。
　現在は、事業費の大半が東京都からの交付金で賄われているが、依存度を改善するための経営努力を行いたい。</t>
    <phoneticPr fontId="4"/>
  </si>
  <si>
    <t>　①収益的収支比率については、78.54 ％となっており、5年間の推移では、上昇している。
　⑤経費回収率については、4.19％となっており、類似団体平均と比べ非常に低い状況となっている。類似団体平均と比べ非常に低い状況となっている。更なる費用削減と使用料の段階的な引き上げを検討していきたい。
　⑥汚水処理原価については2,000円付近で推移しているが類似団体平均に比べ大幅に高いため維持管理費の削減等の経営改善を図りたい。
　⑦施設利用率については、団体平均を超えているが、将来の汚水処理人口の減少等を踏まえ適切な施設規模を維持していく。
　⑧水洗化率については、100％となっており、全世帯が水洗化しているため今後もこの数字をキープしていく。</t>
    <rPh sb="30" eb="32">
      <t>ネンカン</t>
    </rPh>
    <rPh sb="33" eb="35">
      <t>スイイ</t>
    </rPh>
    <rPh sb="38" eb="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</si>
</sst>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56-4DEF-81B1-92B18C2B65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56-4DEF-81B1-92B18C2B65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70</c:v>
                </c:pt>
                <c:pt idx="1">
                  <c:v>70</c:v>
                </c:pt>
                <c:pt idx="2">
                  <c:v>70</c:v>
                </c:pt>
                <c:pt idx="3">
                  <c:v>70</c:v>
                </c:pt>
                <c:pt idx="4">
                  <c:v>70</c:v>
                </c:pt>
              </c:numCache>
            </c:numRef>
          </c:val>
          <c:extLst>
            <c:ext xmlns:c16="http://schemas.microsoft.com/office/drawing/2014/chart" uri="{C3380CC4-5D6E-409C-BE32-E72D297353CC}">
              <c16:uniqueId val="{00000000-E40E-4FCD-8960-02ED9E8E8E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E40E-4FCD-8960-02ED9E8E8E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6AE-49BB-8CCC-3197C0A251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36AE-49BB-8CCC-3197C0A251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78.34</c:v>
                </c:pt>
                <c:pt idx="1">
                  <c:v>77.400000000000006</c:v>
                </c:pt>
                <c:pt idx="2">
                  <c:v>77.94</c:v>
                </c:pt>
                <c:pt idx="3">
                  <c:v>80.08</c:v>
                </c:pt>
                <c:pt idx="4">
                  <c:v>78.540000000000006</c:v>
                </c:pt>
              </c:numCache>
            </c:numRef>
          </c:val>
          <c:extLst>
            <c:ext xmlns:c16="http://schemas.microsoft.com/office/drawing/2014/chart" uri="{C3380CC4-5D6E-409C-BE32-E72D297353CC}">
              <c16:uniqueId val="{00000000-7A6B-4558-88EF-4A77EC23FC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B-4558-88EF-4A77EC23FC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1-4A8E-BCB5-8630B06A2E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1-4A8E-BCB5-8630B06A2E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A-409D-85FC-06F8A5680C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A-409D-85FC-06F8A5680C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E-4E89-868D-D7668EE43B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E-4E89-868D-D7668EE43B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5-46E9-922B-E65A11D989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5-46E9-922B-E65A11D989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21757.02</c:v>
                </c:pt>
                <c:pt idx="1">
                  <c:v>19675.830000000002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CD-4170-982A-6DF0FCB5AC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7FCD-4170-982A-6DF0FCB5AC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5.84</c:v>
                </c:pt>
                <c:pt idx="1">
                  <c:v>6.53</c:v>
                </c:pt>
                <c:pt idx="2">
                  <c:v>7.22</c:v>
                </c:pt>
                <c:pt idx="3">
                  <c:v>6.44</c:v>
                </c:pt>
                <c:pt idx="4">
                  <c:v>4.1900000000000004</c:v>
                </c:pt>
              </c:numCache>
            </c:numRef>
          </c:val>
          <c:extLst>
            <c:ext xmlns:c16="http://schemas.microsoft.com/office/drawing/2014/chart" uri="{C3380CC4-5D6E-409C-BE32-E72D297353CC}">
              <c16:uniqueId val="{00000000-2E89-420D-B7F4-E7017992EB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2E89-420D-B7F4-E7017992EB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2561.19</c:v>
                </c:pt>
                <c:pt idx="1">
                  <c:v>2273.1799999999998</c:v>
                </c:pt>
                <c:pt idx="2">
                  <c:v>2038.32</c:v>
                </c:pt>
                <c:pt idx="3">
                  <c:v>1997.53</c:v>
                </c:pt>
                <c:pt idx="4">
                  <c:v>1948.08</c:v>
                </c:pt>
              </c:numCache>
            </c:numRef>
          </c:val>
          <c:extLst>
            <c:ext xmlns:c16="http://schemas.microsoft.com/office/drawing/2014/chart" uri="{C3380CC4-5D6E-409C-BE32-E72D297353CC}">
              <c16:uniqueId val="{00000000-658A-4E53-8F24-DA93F6603B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658A-4E53-8F24-DA93F6603B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丹波山村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535</v>
      </c>
      <c r="AM8" s="46"/>
      <c r="AN8" s="46"/>
      <c r="AO8" s="46"/>
      <c r="AP8" s="46"/>
      <c r="AQ8" s="46"/>
      <c r="AR8" s="46"/>
      <c r="AS8" s="46"/>
      <c r="AT8" s="45">
        <f>データ!T6</f>
        <v>101.3</v>
      </c>
      <c r="AU8" s="45"/>
      <c r="AV8" s="45"/>
      <c r="AW8" s="45"/>
      <c r="AX8" s="45"/>
      <c r="AY8" s="45"/>
      <c r="AZ8" s="45"/>
      <c r="BA8" s="45"/>
      <c r="BB8" s="45">
        <f>データ!U6</f>
        <v>5.28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v>
      </c>
      <c r="Q10" s="45"/>
      <c r="R10" s="45"/>
      <c r="S10" s="45"/>
      <c r="T10" s="45"/>
      <c r="U10" s="45"/>
      <c r="V10" s="45"/>
      <c r="W10" s="45">
        <f>データ!Q6</f>
        <v>100</v>
      </c>
      <c r="X10" s="45"/>
      <c r="Y10" s="45"/>
      <c r="Z10" s="45"/>
      <c r="AA10" s="45"/>
      <c r="AB10" s="45"/>
      <c r="AC10" s="45"/>
      <c r="AD10" s="46">
        <f>データ!R6</f>
        <v>1200</v>
      </c>
      <c r="AE10" s="46"/>
      <c r="AF10" s="46"/>
      <c r="AG10" s="46"/>
      <c r="AH10" s="46"/>
      <c r="AI10" s="46"/>
      <c r="AJ10" s="46"/>
      <c r="AK10" s="2"/>
      <c r="AL10" s="46">
        <f>データ!V6</f>
        <v>7</v>
      </c>
      <c r="AM10" s="46"/>
      <c r="AN10" s="46"/>
      <c r="AO10" s="46"/>
      <c r="AP10" s="46"/>
      <c r="AQ10" s="46"/>
      <c r="AR10" s="46"/>
      <c r="AS10" s="46"/>
      <c r="AT10" s="45">
        <f>データ!W6</f>
        <v>0.01</v>
      </c>
      <c r="AU10" s="45"/>
      <c r="AV10" s="45"/>
      <c r="AW10" s="45"/>
      <c r="AX10" s="45"/>
      <c r="AY10" s="45"/>
      <c r="AZ10" s="45"/>
      <c r="BA10" s="45"/>
      <c r="BB10" s="45">
        <f>データ!X6</f>
        <v>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8RAUtuYldgKhA4+wVdnmjw5y1OD5iRk7Oy5V1dZZ3MKM4BLiKBPyB/xlciNumODDTP2PzRzIqZF/A15ax7fOA==" saltValue="JEqjj4LTJMmfRnmad0NL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194433</v>
      </c>
      <c r="D6" s="19">
        <f t="shared" si="3"/>
        <v>47</v>
      </c>
      <c r="E6" s="19">
        <f t="shared" si="3"/>
        <v>17</v>
      </c>
      <c r="F6" s="19">
        <f t="shared" si="3"/>
        <v>9</v>
      </c>
      <c r="G6" s="19">
        <f t="shared" si="3"/>
        <v>0</v>
      </c>
      <c r="H6" s="19" t="str">
        <f t="shared" si="3"/>
        <v>山梨県　丹波山村</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1.36</v>
      </c>
      <c r="Q6" s="20">
        <f t="shared" si="3"/>
        <v>100</v>
      </c>
      <c r="R6" s="20">
        <f t="shared" si="3"/>
        <v>1200</v>
      </c>
      <c r="S6" s="20">
        <f t="shared" si="3"/>
        <v>535</v>
      </c>
      <c r="T6" s="20">
        <f t="shared" si="3"/>
        <v>101.3</v>
      </c>
      <c r="U6" s="20">
        <f t="shared" si="3"/>
        <v>5.28</v>
      </c>
      <c r="V6" s="20">
        <f t="shared" si="3"/>
        <v>7</v>
      </c>
      <c r="W6" s="20">
        <f t="shared" si="3"/>
        <v>0.01</v>
      </c>
      <c r="X6" s="20">
        <f t="shared" si="3"/>
        <v>700</v>
      </c>
      <c r="Y6" s="21">
        <f>IF(Y7="",NA(),Y7)</f>
        <v>78.34</v>
      </c>
      <c r="Z6" s="21">
        <f t="shared" ref="Z6:AH6" si="4">IF(Z7="",NA(),Z7)</f>
        <v>77.400000000000006</v>
      </c>
      <c r="AA6" s="21">
        <f t="shared" si="4"/>
        <v>77.94</v>
      </c>
      <c r="AB6" s="21">
        <f t="shared" si="4"/>
        <v>80.08</v>
      </c>
      <c r="AC6" s="21">
        <f t="shared" si="4"/>
        <v>78.540000000000006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21757.02</v>
      </c>
      <c r="BG6" s="21">
        <f t="shared" ref="BG6:BO6" si="7">IF(BG7="",NA(),BG7)</f>
        <v>19675.830000000002</v>
      </c>
      <c r="BH6" s="20">
        <f t="shared" si="7"/>
        <v>0</v>
      </c>
      <c r="BI6" s="20">
        <f t="shared" si="7"/>
        <v>0</v>
      </c>
      <c r="BJ6" s="20">
        <f t="shared" si="7"/>
        <v>0</v>
      </c>
      <c r="BK6" s="21">
        <f t="shared" si="7"/>
        <v>1837.88</v>
      </c>
      <c r="BL6" s="21">
        <f t="shared" si="7"/>
        <v>1748.51</v>
      </c>
      <c r="BM6" s="21">
        <f t="shared" si="7"/>
        <v>1640.16</v>
      </c>
      <c r="BN6" s="21">
        <f t="shared" si="7"/>
        <v>1521.05</v>
      </c>
      <c r="BO6" s="21">
        <f t="shared" si="7"/>
        <v>1490.65</v>
      </c>
      <c r="BP6" s="20" t="str">
        <f>IF(BP7="","",IF(BP7="-","【-】","【"&amp;SUBSTITUTE(TEXT(BP7,"#,##0.00"),"-","△")&amp;"】"))</f>
        <v>【1,496.36】</v>
      </c>
      <c r="BQ6" s="21">
        <f>IF(BQ7="",NA(),BQ7)</f>
        <v>5.84</v>
      </c>
      <c r="BR6" s="21">
        <f t="shared" ref="BR6:BZ6" si="8">IF(BR7="",NA(),BR7)</f>
        <v>6.53</v>
      </c>
      <c r="BS6" s="21">
        <f t="shared" si="8"/>
        <v>7.22</v>
      </c>
      <c r="BT6" s="21">
        <f t="shared" si="8"/>
        <v>6.44</v>
      </c>
      <c r="BU6" s="21">
        <f t="shared" si="8"/>
        <v>4.1900000000000004</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2561.19</v>
      </c>
      <c r="CC6" s="21">
        <f t="shared" ref="CC6:CK6" si="9">IF(CC7="",NA(),CC7)</f>
        <v>2273.1799999999998</v>
      </c>
      <c r="CD6" s="21">
        <f t="shared" si="9"/>
        <v>2038.32</v>
      </c>
      <c r="CE6" s="21">
        <f t="shared" si="9"/>
        <v>1997.53</v>
      </c>
      <c r="CF6" s="21">
        <f t="shared" si="9"/>
        <v>1948.08</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70</v>
      </c>
      <c r="CN6" s="21">
        <f t="shared" ref="CN6:CV6" si="10">IF(CN7="",NA(),CN7)</f>
        <v>70</v>
      </c>
      <c r="CO6" s="21">
        <f t="shared" si="10"/>
        <v>70</v>
      </c>
      <c r="CP6" s="21">
        <f t="shared" si="10"/>
        <v>70</v>
      </c>
      <c r="CQ6" s="21">
        <f t="shared" si="10"/>
        <v>70</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194433</v>
      </c>
      <c r="D7" s="23">
        <v>47</v>
      </c>
      <c r="E7" s="23">
        <v>17</v>
      </c>
      <c r="F7" s="23">
        <v>9</v>
      </c>
      <c r="G7" s="23">
        <v>0</v>
      </c>
      <c r="H7" s="23" t="s">
        <v>98</v>
      </c>
      <c r="I7" s="23" t="s">
        <v>99</v>
      </c>
      <c r="J7" s="23" t="s">
        <v>100</v>
      </c>
      <c r="K7" s="23" t="s">
        <v>101</v>
      </c>
      <c r="L7" s="23" t="s">
        <v>102</v>
      </c>
      <c r="M7" s="23" t="s">
        <v>103</v>
      </c>
      <c r="N7" s="24" t="s">
        <v>104</v>
      </c>
      <c r="O7" s="24" t="s">
        <v>105</v>
      </c>
      <c r="P7" s="24">
        <v>1.36</v>
      </c>
      <c r="Q7" s="24">
        <v>100</v>
      </c>
      <c r="R7" s="24">
        <v>1200</v>
      </c>
      <c r="S7" s="24">
        <v>535</v>
      </c>
      <c r="T7" s="24">
        <v>101.3</v>
      </c>
      <c r="U7" s="24">
        <v>5.28</v>
      </c>
      <c r="V7" s="24">
        <v>7</v>
      </c>
      <c r="W7" s="24">
        <v>0.01</v>
      </c>
      <c r="X7" s="24">
        <v>700</v>
      </c>
      <c r="Y7" s="24">
        <v>78.34</v>
      </c>
      <c r="Z7" s="24">
        <v>77.400000000000006</v>
      </c>
      <c r="AA7" s="24">
        <v>77.94</v>
      </c>
      <c r="AB7" s="24">
        <v>80.08</v>
      </c>
      <c r="AC7" s="24">
        <v>78.540000000000006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21757.02</v>
      </c>
      <c r="BG7" s="24">
        <v>19675.830000000002</v>
      </c>
      <c r="BH7" s="24">
        <v>0</v>
      </c>
      <c r="BI7" s="24">
        <v>0</v>
      </c>
      <c r="BJ7" s="24">
        <v>0</v>
      </c>
      <c r="BK7" s="24">
        <v>1837.88</v>
      </c>
      <c r="BL7" s="24">
        <v>1748.51</v>
      </c>
      <c r="BM7" s="24">
        <v>1640.16</v>
      </c>
      <c r="BN7" s="24">
        <v>1521.05</v>
      </c>
      <c r="BO7" s="24">
        <v>1490.65</v>
      </c>
      <c r="BP7" s="24">
        <v>1496.36</v>
      </c>
      <c r="BQ7" s="24">
        <v>5.84</v>
      </c>
      <c r="BR7" s="24">
        <v>6.53</v>
      </c>
      <c r="BS7" s="24">
        <v>7.22</v>
      </c>
      <c r="BT7" s="24">
        <v>6.44</v>
      </c>
      <c r="BU7" s="24">
        <v>4.1900000000000004</v>
      </c>
      <c r="BV7" s="24">
        <v>35.03</v>
      </c>
      <c r="BW7" s="24">
        <v>34.99</v>
      </c>
      <c r="BX7" s="24">
        <v>38.270000000000003</v>
      </c>
      <c r="BY7" s="24">
        <v>37.520000000000003</v>
      </c>
      <c r="BZ7" s="24">
        <v>34.96</v>
      </c>
      <c r="CA7" s="24">
        <v>35.159999999999997</v>
      </c>
      <c r="CB7" s="24">
        <v>2561.19</v>
      </c>
      <c r="CC7" s="24">
        <v>2273.1799999999998</v>
      </c>
      <c r="CD7" s="24">
        <v>2038.32</v>
      </c>
      <c r="CE7" s="24">
        <v>1997.53</v>
      </c>
      <c r="CF7" s="24">
        <v>1948.08</v>
      </c>
      <c r="CG7" s="24">
        <v>525.22</v>
      </c>
      <c r="CH7" s="24">
        <v>520.91999999999996</v>
      </c>
      <c r="CI7" s="24">
        <v>486.77</v>
      </c>
      <c r="CJ7" s="24">
        <v>502.1</v>
      </c>
      <c r="CK7" s="24">
        <v>539.07000000000005</v>
      </c>
      <c r="CL7" s="24">
        <v>534.98</v>
      </c>
      <c r="CM7" s="24">
        <v>70</v>
      </c>
      <c r="CN7" s="24">
        <v>70</v>
      </c>
      <c r="CO7" s="24">
        <v>70</v>
      </c>
      <c r="CP7" s="24">
        <v>70</v>
      </c>
      <c r="CQ7" s="24">
        <v>70</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2023-12-12T02:58:52Z</dcterms:created>
  <dcterms:modified xsi:type="dcterms:W3CDTF">2024-02-19T08:40:21Z</dcterms:modified>
  <cp:category/>
</cp:coreProperties>
</file>