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192.168.10.40\share\6.総務課\中込隼人\R4～R5\1.財政\公営企業\R5\調査\240117【山梨県市町村課：2.5〆】公営企業に係る経営比較分析表（令和４年度）の分析等について（依頼）\提出\【経営比較分析表】2022_194433_47_1718\2.2.19修正分\"/>
    </mc:Choice>
  </mc:AlternateContent>
  <xr:revisionPtr revIDLastSave="0" documentId="13_ncr:1_{E1B2F758-E6B7-4224-B025-A5BFA29BF7F6}" xr6:coauthVersionLast="47" xr6:coauthVersionMax="47" xr10:uidLastSave="{00000000-0000-0000-0000-000000000000}"/>
  <workbookProtection workbookAlgorithmName="SHA-512" workbookHashValue="BOfLXQJ6+nSjJCCRm67l7fps2sCVyynyY2PAotMZK1n7dEcK2OPrkKxIvMT8SeYhATkcpBaeE3bujsMlVpyVrw==" workbookSaltValue="fbj4aX6ZnKZ4Vu0sv0/FHA==" workbookSpinCount="100000" lockStructure="1"/>
  <bookViews>
    <workbookView xWindow="5370" yWindow="-163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R6" i="5"/>
  <c r="Q6" i="5"/>
  <c r="W10" i="4" s="1"/>
  <c r="P6" i="5"/>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BB10" i="4"/>
  <c r="AL10" i="4"/>
  <c r="AD10" i="4"/>
  <c r="P10" i="4"/>
  <c r="B10" i="4"/>
  <c r="AT8" i="4"/>
  <c r="AL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<sst xmlns="http://schemas.openxmlformats.org/spreadsheetml/2006/main" count="236" uniqueCount="120">
  <si>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</si>
  <si>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</si>
  <si>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</si>
  <si>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</si>
  <si>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</si>
  <si>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</si>
  <si>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</si>
  <si>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</si>
  <si>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</si>
  <si>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</si>
  <si>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</si>
  <si>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</si>
  <si>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</si>
  <si>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</si>
  <si>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</si>
  <si>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</si>
  <si>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</si>
  <si>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</si>
  <si>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</si>
  <si>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</si>
  <si>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</si>
  <si>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</si>
  <si>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</si>
  <si>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</si>
  <si>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</si>
  <si>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</si>
  <si>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</si>
  <si>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</si>
  <si>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</si>
  <si>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</si>
  <si>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</si>
  <si>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</si>
  <si>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</si>
  <si>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</si>
  <si>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</si>
  <si>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</si>
  <si>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</si>
  <si>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</si>
  <si>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</si>
  <si>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</si>
  <si>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</si>
  <si>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</si>
  <si>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</si>
  <si>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</si>
  <si>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</si>
  <si>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</si>
  <si>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</si>
  <si>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</si>
  <si>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</si>
  <si>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</si>
  <si>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</si>
  <si>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</si>
  <si>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</si>
  <si>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</si>
  <si>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</si>
  <si>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</si>
  <si>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</si>
  <si>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</si>
  <si>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</si>
  <si>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</si>
  <si>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</si>
  <si>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</si>
  <si>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</si>
  <si>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</si>
  <si>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</si>
  <si>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</si>
  <si>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</si>
  <si>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</si>
  <si>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</si>
  <si>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</si>
  <si>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</si>
  <si>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</si>
  <si>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</si>
  <si>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</si>
  <si>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</si>
  <si>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</si>
  <si>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</si>
  <si>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</si>
  <si>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</si>
  <si>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</si>
  <si>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</si>
  <si>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</si>
  <si>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</si>
  <si>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</si>
  <si>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</si>
  <si>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</si>
  <si>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</si>
  <si>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</si>
  <si>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</si>
  <si>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</si>
  <si>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</si>
  <si>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</si>
  <si>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</si>
  <si>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</si>
  <si>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</si>
  <si>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</si>
  <si>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</si>
  <si>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</si>
  <si>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丹波山村</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</si>
  <si>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</si>
  <si>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</si>
  <si>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</si>
  <si>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</si>
  <si>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</si>
  <si>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</si>
  <si>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</si>
  <si>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</si>
  <si>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</si>
  <si>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</si>
  <si>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</si>
  <si>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</si>
  <si>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</si>
  <si>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</si>
  <si>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</si>
  <si>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</si>
  <si>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</si>
  <si>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</si>
  <si>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処理場及び管渠は、昭和62年供用開始しており老朽化が進んでいるが、立てられている計画にしたがって設備更新を行い、財政負担の平準化を図りたい。</t>
    <phoneticPr fontId="4"/>
  </si>
  <si>
    <t>　①収益的収支比率や⑦施設利用率は改善傾向にあるが、➄経費回収率は低調であるため、更なる費用削減と段階的に使用料を上げていくことを検討する。
　また、施設や管渠の更新も計画されているため経営状況の健全化を図りたい。
　現在は、事業費の大半が東京都からの交付金で賄われているが、依存度を改善するための経営努力を行いたい。</t>
    <rPh sb="57" eb="58">
      <t>ア</t>
    </rPh>
    <phoneticPr fontId="4"/>
  </si>
  <si>
    <t xml:space="preserve"> ①収益的収支比率については、74.39％となっており、5年間の推移では、上昇している。
　⑤経費回収率については、5.23％となっており、類似団体平均と比べ非常に低い状況となっている。更なる費用削減と使用料の段階的な引き上げを検討していきたい。
　⑥汚水処理原価については、445.72円で前年度に比べ減少してはいるが、類似団体平均に比べ高いため維持管理費の削減等の経営改善を図りたい。
　⑦施設利用率については、団体平均を超えているが、将来の汚水処理人口の減少等を踏まえ適切な施設規模を維持していく。
　⑧水洗化率については、99.01％となっており、ほぼ全世帯が水洗化しているため今後もこの数字をキープしていく。</t>
    <rPh sb="29" eb="31">
      <t>ネンカン</t>
    </rPh>
    <rPh sb="32" eb="34">
      <t>スイイ</t>
    </rPh>
    <rPh sb="37" eb="39">
      <t>ジョウショウ</t>
    </rPh>
    <rPh sb="144" eb="145">
      <t>エン</t>
    </rPh>
    <rPh sb="146" eb="149">
      <t>ゼンネンド</t>
    </rPh>
    <rPh sb="150" eb="151">
      <t>クラ</t>
    </rPh>
    <rPh sb="152" eb="154">
      <t>ゲンショウ</t>
    </rPh>
    <rPh sb="220" eb="222">
      <t>ショウライ</t>
    </rPh>
    <rPh sb="223" eb="225">
      <t>オスイ</t>
    </rPh>
    <rPh sb="225" eb="229">
      <t>ショリジンコウ</t>
    </rPh>
    <rPh sb="230" eb="232">
      <t>ゲンショウ</t>
    </rPh>
    <rPh sb="232" eb="233">
      <t>トウ</t>
    </rPh>
    <rPh sb="234" eb="235">
      <t>フ</t>
    </rPh>
    <rPh sb="237" eb="239">
      <t>テキセツ</t>
    </rPh>
    <rPh sb="240" eb="244">
      <t>シセツキボ</t>
    </rPh>
    <rPh sb="245" eb="247">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</si>
</sst>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19-416A-97B2-A77702DEBEB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0.06</c:v>
                </c:pt>
                <c:pt idx="3">
                  <c:v>0.27</c:v>
                </c:pt>
                <c:pt idx="4">
                  <c:v>0.22</c:v>
                </c:pt>
              </c:numCache>
            </c:numRef>
          </c:val>
          <c:smooth val="0"/>
          <c:extLst>
            <c:ext xmlns:c16="http://schemas.microsoft.com/office/drawing/2014/chart" uri="{C3380CC4-5D6E-409C-BE32-E72D297353CC}">
              <c16:uniqueId val="{00000001-3C19-416A-97B2-A77702DEBEB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65.34</c:v>
                </c:pt>
                <c:pt idx="1">
                  <c:v>59.6</c:v>
                </c:pt>
                <c:pt idx="2">
                  <c:v>67.010000000000005</c:v>
                </c:pt>
                <c:pt idx="3">
                  <c:v>78.66</c:v>
                </c:pt>
                <c:pt idx="4">
                  <c:v>73.489999999999995</c:v>
                </c:pt>
              </c:numCache>
            </c:numRef>
          </c:val>
          <c:extLst>
            <c:ext xmlns:c16="http://schemas.microsoft.com/office/drawing/2014/chart" uri="{C3380CC4-5D6E-409C-BE32-E72D297353CC}">
              <c16:uniqueId val="{00000000-33A9-4F70-BACC-6490DE537A8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46.17</c:v>
                </c:pt>
                <c:pt idx="1">
                  <c:v>45.68</c:v>
                </c:pt>
                <c:pt idx="2">
                  <c:v>45.87</c:v>
                </c:pt>
                <c:pt idx="3">
                  <c:v>44.24</c:v>
                </c:pt>
                <c:pt idx="4">
                  <c:v>45.3</c:v>
                </c:pt>
              </c:numCache>
            </c:numRef>
          </c:val>
          <c:smooth val="0"/>
          <c:extLst>
            <c:ext xmlns:c16="http://schemas.microsoft.com/office/drawing/2014/chart" uri="{C3380CC4-5D6E-409C-BE32-E72D297353CC}">
              <c16:uniqueId val="{00000001-33A9-4F70-BACC-6490DE537A8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98.91</c:v>
                </c:pt>
                <c:pt idx="1">
                  <c:v>98.84</c:v>
                </c:pt>
                <c:pt idx="2">
                  <c:v>98.1</c:v>
                </c:pt>
                <c:pt idx="3">
                  <c:v>99.02</c:v>
                </c:pt>
                <c:pt idx="4">
                  <c:v>99.01</c:v>
                </c:pt>
              </c:numCache>
            </c:numRef>
          </c:val>
          <c:extLst>
            <c:ext xmlns:c16="http://schemas.microsoft.com/office/drawing/2014/chart" uri="{C3380CC4-5D6E-409C-BE32-E72D297353CC}">
              <c16:uniqueId val="{00000000-7F6F-4655-9A22-155549569AE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87.84</c:v>
                </c:pt>
                <c:pt idx="1">
                  <c:v>87.96</c:v>
                </c:pt>
                <c:pt idx="2">
                  <c:v>87.65</c:v>
                </c:pt>
                <c:pt idx="3">
                  <c:v>88.15</c:v>
                </c:pt>
                <c:pt idx="4">
                  <c:v>88.37</c:v>
                </c:pt>
              </c:numCache>
            </c:numRef>
          </c:val>
          <c:smooth val="0"/>
          <c:extLst>
            <c:ext xmlns:c16="http://schemas.microsoft.com/office/drawing/2014/chart" uri="{C3380CC4-5D6E-409C-BE32-E72D297353CC}">
              <c16:uniqueId val="{00000001-7F6F-4655-9A22-155549569AE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47.04</c:v>
                </c:pt>
                <c:pt idx="1">
                  <c:v>47.76</c:v>
                </c:pt>
                <c:pt idx="2">
                  <c:v>77.94</c:v>
                </c:pt>
                <c:pt idx="3">
                  <c:v>77.430000000000007</c:v>
                </c:pt>
                <c:pt idx="4">
                  <c:v>74.39</c:v>
                </c:pt>
              </c:numCache>
            </c:numRef>
          </c:val>
          <c:extLst>
            <c:ext xmlns:c16="http://schemas.microsoft.com/office/drawing/2014/chart" uri="{C3380CC4-5D6E-409C-BE32-E72D297353CC}">
              <c16:uniqueId val="{00000000-3AFA-4F3E-933C-E8633AB0550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FA-4F3E-933C-E8633AB0550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97-4E57-B811-3A559BD012E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97-4E57-B811-3A559BD012E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27-457F-85F0-040602C8E7E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27-457F-85F0-040602C8E7E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21-4E0B-AB48-1F89AB3BF08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21-4E0B-AB48-1F89AB3BF08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75-43E2-8DCD-993D98C5BFC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75-43E2-8DCD-993D98C5BFC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5257.09</c:v>
                </c:pt>
                <c:pt idx="1">
                  <c:v>4833.13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511-4A62-B5D7-DBB6FC3DD9B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1252.71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C511-4A62-B5D7-DBB6FC3DD9B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5.8</c:v>
                </c:pt>
                <c:pt idx="1">
                  <c:v>3.83</c:v>
                </c:pt>
                <c:pt idx="2">
                  <c:v>5.21</c:v>
                </c:pt>
                <c:pt idx="3">
                  <c:v>4.3</c:v>
                </c:pt>
                <c:pt idx="4">
                  <c:v>5.23</c:v>
                </c:pt>
              </c:numCache>
            </c:numRef>
          </c:val>
          <c:extLst>
            <c:ext xmlns:c16="http://schemas.microsoft.com/office/drawing/2014/chart" uri="{C3380CC4-5D6E-409C-BE32-E72D297353CC}">
              <c16:uniqueId val="{00000000-3325-4FE5-A441-5B0BE835DC6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87.03</c:v>
                </c:pt>
                <c:pt idx="1">
                  <c:v>84.3</c:v>
                </c:pt>
                <c:pt idx="2">
                  <c:v>82.88</c:v>
                </c:pt>
                <c:pt idx="3">
                  <c:v>82.53</c:v>
                </c:pt>
                <c:pt idx="4">
                  <c:v>81.81</c:v>
                </c:pt>
              </c:numCache>
            </c:numRef>
          </c:val>
          <c:smooth val="0"/>
          <c:extLst>
            <c:ext xmlns:c16="http://schemas.microsoft.com/office/drawing/2014/chart" uri="{C3380CC4-5D6E-409C-BE32-E72D297353CC}">
              <c16:uniqueId val="{00000001-3325-4FE5-A441-5B0BE835DC6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520.1</c:v>
                </c:pt>
                <c:pt idx="1">
                  <c:v>835.68</c:v>
                </c:pt>
                <c:pt idx="2">
                  <c:v>531.64</c:v>
                </c:pt>
                <c:pt idx="3">
                  <c:v>516.79999999999995</c:v>
                </c:pt>
                <c:pt idx="4">
                  <c:v>445.72</c:v>
                </c:pt>
              </c:numCache>
            </c:numRef>
          </c:val>
          <c:extLst>
            <c:ext xmlns:c16="http://schemas.microsoft.com/office/drawing/2014/chart" uri="{C3380CC4-5D6E-409C-BE32-E72D297353CC}">
              <c16:uniqueId val="{00000000-B245-48AC-9BA6-8D8502E9BB2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177.02</c:v>
                </c:pt>
                <c:pt idx="1">
                  <c:v>185.47</c:v>
                </c:pt>
                <c:pt idx="2">
                  <c:v>187.76</c:v>
                </c:pt>
                <c:pt idx="3">
                  <c:v>190.48</c:v>
                </c:pt>
                <c:pt idx="4">
                  <c:v>193.59</c:v>
                </c:pt>
              </c:numCache>
            </c:numRef>
          </c:val>
          <c:smooth val="0"/>
          <c:extLst>
            <c:ext xmlns:c16="http://schemas.microsoft.com/office/drawing/2014/chart" uri="{C3380CC4-5D6E-409C-BE32-E72D297353CC}">
              <c16:uniqueId val="{00000001-B245-48AC-9BA6-8D8502E9BB2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山梨県　丹波山村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6">
        <f>データ!S6</f>
        <v>535</v>
      </c>
      <c r="AM8" s="46"/>
      <c r="AN8" s="46"/>
      <c r="AO8" s="46"/>
      <c r="AP8" s="46"/>
      <c r="AQ8" s="46"/>
      <c r="AR8" s="46"/>
      <c r="AS8" s="46"/>
      <c r="AT8" s="45">
        <f>データ!T6</f>
        <v>101.3</v>
      </c>
      <c r="AU8" s="45"/>
      <c r="AV8" s="45"/>
      <c r="AW8" s="45"/>
      <c r="AX8" s="45"/>
      <c r="AY8" s="45"/>
      <c r="AZ8" s="45"/>
      <c r="BA8" s="45"/>
      <c r="BB8" s="45">
        <f>データ!U6</f>
        <v>5.28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97.48</v>
      </c>
      <c r="Q10" s="45"/>
      <c r="R10" s="45"/>
      <c r="S10" s="45"/>
      <c r="T10" s="45"/>
      <c r="U10" s="45"/>
      <c r="V10" s="45"/>
      <c r="W10" s="45">
        <f>データ!Q6</f>
        <v>100</v>
      </c>
      <c r="X10" s="45"/>
      <c r="Y10" s="45"/>
      <c r="Z10" s="45"/>
      <c r="AA10" s="45"/>
      <c r="AB10" s="45"/>
      <c r="AC10" s="45"/>
      <c r="AD10" s="46">
        <f>データ!R6</f>
        <v>1200</v>
      </c>
      <c r="AE10" s="46"/>
      <c r="AF10" s="46"/>
      <c r="AG10" s="46"/>
      <c r="AH10" s="46"/>
      <c r="AI10" s="46"/>
      <c r="AJ10" s="46"/>
      <c r="AK10" s="2"/>
      <c r="AL10" s="46">
        <f>データ!V6</f>
        <v>503</v>
      </c>
      <c r="AM10" s="46"/>
      <c r="AN10" s="46"/>
      <c r="AO10" s="46"/>
      <c r="AP10" s="46"/>
      <c r="AQ10" s="46"/>
      <c r="AR10" s="46"/>
      <c r="AS10" s="46"/>
      <c r="AT10" s="45">
        <f>データ!W6</f>
        <v>0.35</v>
      </c>
      <c r="AU10" s="45"/>
      <c r="AV10" s="45"/>
      <c r="AW10" s="45"/>
      <c r="AX10" s="45"/>
      <c r="AY10" s="45"/>
      <c r="AZ10" s="45"/>
      <c r="BA10" s="45"/>
      <c r="BB10" s="45">
        <f>データ!X6</f>
        <v>1437.14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【1,182.11】</v>
      </c>
      <c r="I86" s="12" t="str">
        <f>データ!CA6</f>
        <v>【73.78】</v>
      </c>
      <c r="J86" s="12" t="str">
        <f>データ!CL6</f>
        <v>【220.62】</v>
      </c>
      <c r="K86" s="12" t="str">
        <f>データ!CW6</f>
        <v>【42.22】</v>
      </c>
      <c r="L86" s="12" t="str">
        <f>データ!DH6</f>
        <v>【85.67】</v>
      </c>
      <c r="M86" s="12" t="s">
        <v>43</v>
      </c>
      <c r="N86" s="12" t="s">
        <v>44</v>
      </c>
      <c r="O86" s="12" t="str">
        <f>データ!EO6</f>
        <v>【0.13】</v>
      </c>
    </row>
  </sheetData>
  <sheetProtection algorithmName="SHA-512" hashValue="fVtFSBysj5jM9q1glKaEfTQu5Ei8S9Uhyuf8F3hqgNvzJt0hcvQnc9FG3oWmmvtnYTbtGITM+FjDlracNTZg9g==" saltValue="Qk4vjFwAChIBBA4lTBVno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194433</v>
      </c>
      <c r="D6" s="19">
        <f t="shared" si="3"/>
        <v>47</v>
      </c>
      <c r="E6" s="19">
        <f t="shared" si="3"/>
        <v>17</v>
      </c>
      <c r="F6" s="19">
        <f t="shared" si="3"/>
        <v>4</v>
      </c>
      <c r="G6" s="19">
        <f t="shared" si="3"/>
        <v>0</v>
      </c>
      <c r="H6" s="19" t="str">
        <f t="shared" si="3"/>
        <v>山梨県　丹波山村</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97.48</v>
      </c>
      <c r="Q6" s="20">
        <f t="shared" si="3"/>
        <v>100</v>
      </c>
      <c r="R6" s="20">
        <f t="shared" si="3"/>
        <v>1200</v>
      </c>
      <c r="S6" s="20">
        <f t="shared" si="3"/>
        <v>535</v>
      </c>
      <c r="T6" s="20">
        <f t="shared" si="3"/>
        <v>101.3</v>
      </c>
      <c r="U6" s="20">
        <f t="shared" si="3"/>
        <v>5.28</v>
      </c>
      <c r="V6" s="20">
        <f t="shared" si="3"/>
        <v>503</v>
      </c>
      <c r="W6" s="20">
        <f t="shared" si="3"/>
        <v>0.35</v>
      </c>
      <c r="X6" s="20">
        <f t="shared" si="3"/>
        <v>1437.14</v>
      </c>
      <c r="Y6" s="21">
        <f>IF(Y7="",NA(),Y7)</f>
        <v>47.04</v>
      </c>
      <c r="Z6" s="21">
        <f t="shared" ref="Z6:AH6" si="4">IF(Z7="",NA(),Z7)</f>
        <v>47.76</v>
      </c>
      <c r="AA6" s="21">
        <f t="shared" si="4"/>
        <v>77.94</v>
      </c>
      <c r="AB6" s="21">
        <f t="shared" si="4"/>
        <v>77.430000000000007</v>
      </c>
      <c r="AC6" s="21">
        <f t="shared" si="4"/>
        <v>74.39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5257.09</v>
      </c>
      <c r="BG6" s="21">
        <f t="shared" ref="BG6:BO6" si="7">IF(BG7="",NA(),BG7)</f>
        <v>4833.13</v>
      </c>
      <c r="BH6" s="20">
        <f t="shared" si="7"/>
        <v>0</v>
      </c>
      <c r="BI6" s="20">
        <f t="shared" si="7"/>
        <v>0</v>
      </c>
      <c r="BJ6" s="20">
        <f t="shared" si="7"/>
        <v>0</v>
      </c>
      <c r="BK6" s="21">
        <f t="shared" si="7"/>
        <v>1252.71</v>
      </c>
      <c r="BL6" s="21">
        <f t="shared" si="7"/>
        <v>1267.3900000000001</v>
      </c>
      <c r="BM6" s="21">
        <f t="shared" si="7"/>
        <v>1268.6300000000001</v>
      </c>
      <c r="BN6" s="21">
        <f t="shared" si="7"/>
        <v>1283.69</v>
      </c>
      <c r="BO6" s="21">
        <f t="shared" si="7"/>
        <v>1160.22</v>
      </c>
      <c r="BP6" s="20" t="str">
        <f>IF(BP7="","",IF(BP7="-","【-】","【"&amp;SUBSTITUTE(TEXT(BP7,"#,##0.00"),"-","△")&amp;"】"))</f>
        <v>【1,182.11】</v>
      </c>
      <c r="BQ6" s="21">
        <f>IF(BQ7="",NA(),BQ7)</f>
        <v>5.8</v>
      </c>
      <c r="BR6" s="21">
        <f t="shared" ref="BR6:BZ6" si="8">IF(BR7="",NA(),BR7)</f>
        <v>3.83</v>
      </c>
      <c r="BS6" s="21">
        <f t="shared" si="8"/>
        <v>5.21</v>
      </c>
      <c r="BT6" s="21">
        <f t="shared" si="8"/>
        <v>4.3</v>
      </c>
      <c r="BU6" s="21">
        <f t="shared" si="8"/>
        <v>5.23</v>
      </c>
      <c r="BV6" s="21">
        <f t="shared" si="8"/>
        <v>87.03</v>
      </c>
      <c r="BW6" s="21">
        <f t="shared" si="8"/>
        <v>84.3</v>
      </c>
      <c r="BX6" s="21">
        <f t="shared" si="8"/>
        <v>82.88</v>
      </c>
      <c r="BY6" s="21">
        <f t="shared" si="8"/>
        <v>82.53</v>
      </c>
      <c r="BZ6" s="21">
        <f t="shared" si="8"/>
        <v>81.81</v>
      </c>
      <c r="CA6" s="20" t="str">
        <f>IF(CA7="","",IF(CA7="-","【-】","【"&amp;SUBSTITUTE(TEXT(CA7,"#,##0.00"),"-","△")&amp;"】"))</f>
        <v>【73.78】</v>
      </c>
      <c r="CB6" s="21">
        <f>IF(CB7="",NA(),CB7)</f>
        <v>520.1</v>
      </c>
      <c r="CC6" s="21">
        <f t="shared" ref="CC6:CK6" si="9">IF(CC7="",NA(),CC7)</f>
        <v>835.68</v>
      </c>
      <c r="CD6" s="21">
        <f t="shared" si="9"/>
        <v>531.64</v>
      </c>
      <c r="CE6" s="21">
        <f t="shared" si="9"/>
        <v>516.79999999999995</v>
      </c>
      <c r="CF6" s="21">
        <f t="shared" si="9"/>
        <v>445.72</v>
      </c>
      <c r="CG6" s="21">
        <f t="shared" si="9"/>
        <v>177.02</v>
      </c>
      <c r="CH6" s="21">
        <f t="shared" si="9"/>
        <v>185.47</v>
      </c>
      <c r="CI6" s="21">
        <f t="shared" si="9"/>
        <v>187.76</v>
      </c>
      <c r="CJ6" s="21">
        <f t="shared" si="9"/>
        <v>190.48</v>
      </c>
      <c r="CK6" s="21">
        <f t="shared" si="9"/>
        <v>193.59</v>
      </c>
      <c r="CL6" s="20" t="str">
        <f>IF(CL7="","",IF(CL7="-","【-】","【"&amp;SUBSTITUTE(TEXT(CL7,"#,##0.00"),"-","△")&amp;"】"))</f>
        <v>【220.62】</v>
      </c>
      <c r="CM6" s="21">
        <f>IF(CM7="",NA(),CM7)</f>
        <v>65.34</v>
      </c>
      <c r="CN6" s="21">
        <f t="shared" ref="CN6:CV6" si="10">IF(CN7="",NA(),CN7)</f>
        <v>59.6</v>
      </c>
      <c r="CO6" s="21">
        <f t="shared" si="10"/>
        <v>67.010000000000005</v>
      </c>
      <c r="CP6" s="21">
        <f t="shared" si="10"/>
        <v>78.66</v>
      </c>
      <c r="CQ6" s="21">
        <f t="shared" si="10"/>
        <v>73.489999999999995</v>
      </c>
      <c r="CR6" s="21">
        <f t="shared" si="10"/>
        <v>46.17</v>
      </c>
      <c r="CS6" s="21">
        <f t="shared" si="10"/>
        <v>45.68</v>
      </c>
      <c r="CT6" s="21">
        <f t="shared" si="10"/>
        <v>45.87</v>
      </c>
      <c r="CU6" s="21">
        <f t="shared" si="10"/>
        <v>44.24</v>
      </c>
      <c r="CV6" s="21">
        <f t="shared" si="10"/>
        <v>45.3</v>
      </c>
      <c r="CW6" s="20" t="str">
        <f>IF(CW7="","",IF(CW7="-","【-】","【"&amp;SUBSTITUTE(TEXT(CW7,"#,##0.00"),"-","△")&amp;"】"))</f>
        <v>【42.22】</v>
      </c>
      <c r="CX6" s="21">
        <f>IF(CX7="",NA(),CX7)</f>
        <v>98.91</v>
      </c>
      <c r="CY6" s="21">
        <f t="shared" ref="CY6:DG6" si="11">IF(CY7="",NA(),CY7)</f>
        <v>98.84</v>
      </c>
      <c r="CZ6" s="21">
        <f t="shared" si="11"/>
        <v>98.1</v>
      </c>
      <c r="DA6" s="21">
        <f t="shared" si="11"/>
        <v>99.02</v>
      </c>
      <c r="DB6" s="21">
        <f t="shared" si="11"/>
        <v>99.01</v>
      </c>
      <c r="DC6" s="21">
        <f t="shared" si="11"/>
        <v>87.84</v>
      </c>
      <c r="DD6" s="21">
        <f t="shared" si="11"/>
        <v>87.96</v>
      </c>
      <c r="DE6" s="21">
        <f t="shared" si="11"/>
        <v>87.65</v>
      </c>
      <c r="DF6" s="21">
        <f t="shared" si="11"/>
        <v>88.15</v>
      </c>
      <c r="DG6" s="21">
        <f t="shared" si="11"/>
        <v>88.37</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0.06</v>
      </c>
      <c r="EK6" s="21">
        <f t="shared" si="14"/>
        <v>0.04</v>
      </c>
      <c r="EL6" s="21">
        <f t="shared" si="14"/>
        <v>0.06</v>
      </c>
      <c r="EM6" s="21">
        <f t="shared" si="14"/>
        <v>0.27</v>
      </c>
      <c r="EN6" s="21">
        <f t="shared" si="14"/>
        <v>0.22</v>
      </c>
      <c r="EO6" s="20" t="str">
        <f>IF(EO7="","",IF(EO7="-","【-】","【"&amp;SUBSTITUTE(TEXT(EO7,"#,##0.00"),"-","△")&amp;"】"))</f>
        <v>【0.13】</v>
      </c>
    </row>
    <row r="7" spans="1:145" s="22" customFormat="1" x14ac:dyDescent="0.15">
      <c r="A7" s="14"/>
      <c r="B7" s="23">
        <v>2022</v>
      </c>
      <c r="C7" s="23">
        <v>194433</v>
      </c>
      <c r="D7" s="23">
        <v>47</v>
      </c>
      <c r="E7" s="23">
        <v>17</v>
      </c>
      <c r="F7" s="23">
        <v>4</v>
      </c>
      <c r="G7" s="23">
        <v>0</v>
      </c>
      <c r="H7" s="23" t="s">
        <v>98</v>
      </c>
      <c r="I7" s="23" t="s">
        <v>99</v>
      </c>
      <c r="J7" s="23" t="s">
        <v>100</v>
      </c>
      <c r="K7" s="23" t="s">
        <v>101</v>
      </c>
      <c r="L7" s="23" t="s">
        <v>102</v>
      </c>
      <c r="M7" s="23" t="s">
        <v>103</v>
      </c>
      <c r="N7" s="24" t="s">
        <v>104</v>
      </c>
      <c r="O7" s="24" t="s">
        <v>105</v>
      </c>
      <c r="P7" s="24">
        <v>97.48</v>
      </c>
      <c r="Q7" s="24">
        <v>100</v>
      </c>
      <c r="R7" s="24">
        <v>1200</v>
      </c>
      <c r="S7" s="24">
        <v>535</v>
      </c>
      <c r="T7" s="24">
        <v>101.3</v>
      </c>
      <c r="U7" s="24">
        <v>5.28</v>
      </c>
      <c r="V7" s="24">
        <v>503</v>
      </c>
      <c r="W7" s="24">
        <v>0.35</v>
      </c>
      <c r="X7" s="24">
        <v>1437.14</v>
      </c>
      <c r="Y7" s="24">
        <v>47.04</v>
      </c>
      <c r="Z7" s="24">
        <v>47.76</v>
      </c>
      <c r="AA7" s="24">
        <v>77.94</v>
      </c>
      <c r="AB7" s="24">
        <v>77.430000000000007</v>
      </c>
      <c r="AC7" s="24">
        <v>74.39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5257.09</v>
      </c>
      <c r="BG7" s="24">
        <v>4833.13</v>
      </c>
      <c r="BH7" s="24">
        <v>0</v>
      </c>
      <c r="BI7" s="24">
        <v>0</v>
      </c>
      <c r="BJ7" s="24">
        <v>0</v>
      </c>
      <c r="BK7" s="24">
        <v>1252.71</v>
      </c>
      <c r="BL7" s="24">
        <v>1267.3900000000001</v>
      </c>
      <c r="BM7" s="24">
        <v>1268.6300000000001</v>
      </c>
      <c r="BN7" s="24">
        <v>1283.69</v>
      </c>
      <c r="BO7" s="24">
        <v>1160.22</v>
      </c>
      <c r="BP7" s="24">
        <v>1182.1099999999999</v>
      </c>
      <c r="BQ7" s="24">
        <v>5.8</v>
      </c>
      <c r="BR7" s="24">
        <v>3.83</v>
      </c>
      <c r="BS7" s="24">
        <v>5.21</v>
      </c>
      <c r="BT7" s="24">
        <v>4.3</v>
      </c>
      <c r="BU7" s="24">
        <v>5.23</v>
      </c>
      <c r="BV7" s="24">
        <v>87.03</v>
      </c>
      <c r="BW7" s="24">
        <v>84.3</v>
      </c>
      <c r="BX7" s="24">
        <v>82.88</v>
      </c>
      <c r="BY7" s="24">
        <v>82.53</v>
      </c>
      <c r="BZ7" s="24">
        <v>81.81</v>
      </c>
      <c r="CA7" s="24">
        <v>73.78</v>
      </c>
      <c r="CB7" s="24">
        <v>520.1</v>
      </c>
      <c r="CC7" s="24">
        <v>835.68</v>
      </c>
      <c r="CD7" s="24">
        <v>531.64</v>
      </c>
      <c r="CE7" s="24">
        <v>516.79999999999995</v>
      </c>
      <c r="CF7" s="24">
        <v>445.72</v>
      </c>
      <c r="CG7" s="24">
        <v>177.02</v>
      </c>
      <c r="CH7" s="24">
        <v>185.47</v>
      </c>
      <c r="CI7" s="24">
        <v>187.76</v>
      </c>
      <c r="CJ7" s="24">
        <v>190.48</v>
      </c>
      <c r="CK7" s="24">
        <v>193.59</v>
      </c>
      <c r="CL7" s="24">
        <v>220.62</v>
      </c>
      <c r="CM7" s="24">
        <v>65.34</v>
      </c>
      <c r="CN7" s="24">
        <v>59.6</v>
      </c>
      <c r="CO7" s="24">
        <v>67.010000000000005</v>
      </c>
      <c r="CP7" s="24">
        <v>78.66</v>
      </c>
      <c r="CQ7" s="24">
        <v>73.489999999999995</v>
      </c>
      <c r="CR7" s="24">
        <v>46.17</v>
      </c>
      <c r="CS7" s="24">
        <v>45.68</v>
      </c>
      <c r="CT7" s="24">
        <v>45.87</v>
      </c>
      <c r="CU7" s="24">
        <v>44.24</v>
      </c>
      <c r="CV7" s="24">
        <v>45.3</v>
      </c>
      <c r="CW7" s="24">
        <v>42.22</v>
      </c>
      <c r="CX7" s="24">
        <v>98.91</v>
      </c>
      <c r="CY7" s="24">
        <v>98.84</v>
      </c>
      <c r="CZ7" s="24">
        <v>98.1</v>
      </c>
      <c r="DA7" s="24">
        <v>99.02</v>
      </c>
      <c r="DB7" s="24">
        <v>99.01</v>
      </c>
      <c r="DC7" s="24">
        <v>87.84</v>
      </c>
      <c r="DD7" s="24">
        <v>87.96</v>
      </c>
      <c r="DE7" s="24">
        <v>87.65</v>
      </c>
      <c r="DF7" s="24">
        <v>88.15</v>
      </c>
      <c r="DG7" s="24">
        <v>88.37</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0.06</v>
      </c>
      <c r="EK7" s="24">
        <v>0.04</v>
      </c>
      <c r="EL7" s="24">
        <v>0.06</v>
      </c>
      <c r="EM7" s="24">
        <v>0.27</v>
      </c>
      <c r="EN7" s="24">
        <v>0.22</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2023-12-12T02:50:13Z</dcterms:created>
  <dcterms:modified xsi:type="dcterms:W3CDTF">2024-02-19T09:13:34Z</dcterms:modified>
  <cp:category/>
</cp:coreProperties>
</file>