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hn111tbym\Desktop\240117【山梨県市町村課：2.5〆】公営企業に係る経営比較分析表（令和４年度）の分析等について（依頼）\提出\【経営比較分析表】2022_194433_47_010\"/>
    </mc:Choice>
  </mc:AlternateContent>
  <xr:revisionPtr revIDLastSave="0" documentId="13_ncr:1_{679702A4-F1A7-4E01-96AF-5E0B534F6DE1}" xr6:coauthVersionLast="47" xr6:coauthVersionMax="47" xr10:uidLastSave="{00000000-0000-0000-0000-000000000000}"/>
  <workbookProtection workbookAlgorithmName="SHA-512" workbookHashValue="NywaQNfg3EDkiXDTmsyPjwv9sMgRHZ617JZqLRmkXzknLhul1VHZ5xEWtR0jwol02WvhIw5pu7A6w8MlPiwT+Q==" workbookSaltValue="b9SYwnRrZvBGZAUbvpXVIQ==" workbookSpinCount="100000" lockStructure="1"/>
  <bookViews>
    <workbookView xWindow="5370" yWindow="-163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AT8" i="4"/>
  <c r="AL8" i="4"/>
  <c r="AD8" i="4"/>
  <c r="P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<sst xmlns="http://schemas.openxmlformats.org/spreadsheetml/2006/main" count="233" uniqueCount="117">
  <si>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</si>
  <si>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</si>
  <si>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</si>
  <si>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</si>
  <si>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</si>
  <si>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</si>
  <si>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</si>
  <si>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</si>
  <si>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</si>
  <si>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</si>
  <si>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</si>
  <si>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</si>
  <si>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</si>
  <si>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</si>
  <si>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</si>
  <si>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</si>
  <si>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</si>
  <si>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</si>
  <si>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</si>
  <si>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</si>
  <si>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</si>
  <si>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</si>
  <si>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</si>
  <si>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</si>
  <si>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</si>
  <si>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</si>
  <si>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</si>
  <si>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</si>
  <si>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</si>
  <si>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</si>
  <si>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</si>
  <si>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</si>
  <si>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</si>
  <si>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</si>
  <si>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</si>
  <si>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</si>
  <si>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</si>
  <si>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</si>
  <si>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</si>
  <si>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</si>
  <si>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</si>
  <si>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</si>
  <si>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</si>
  <si>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</si>
  <si>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</si>
  <si>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</si>
  <si>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</si>
  <si>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</si>
  <si>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</si>
  <si>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</si>
  <si>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</si>
  <si>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</si>
  <si>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</si>
  <si>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</si>
  <si>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</si>
  <si>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</si>
  <si>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</si>
  <si>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</si>
  <si>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</si>
  <si>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</si>
  <si>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</si>
  <si>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</si>
  <si>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</si>
  <si>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</si>
  <si>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</si>
  <si>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</si>
  <si>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</si>
  <si>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</si>
  <si>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</si>
  <si>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</si>
  <si>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</si>
  <si>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</si>
  <si>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</si>
  <si>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</si>
  <si>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</si>
  <si>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</si>
  <si>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</si>
  <si>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</si>
  <si>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</si>
  <si>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</si>
  <si>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</si>
  <si>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</si>
  <si>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</si>
  <si>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</si>
  <si>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</si>
  <si>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</si>
  <si>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</si>
  <si>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</si>
  <si>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</si>
  <si>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</si>
  <si>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</si>
  <si>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</si>
  <si>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</si>
  <si>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</si>
  <si>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</si>
  <si>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</si>
  <si>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</si>
  <si>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</si>
  <si>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</si>
  <si>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</si>
  <si>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</si>
  <si>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</si>
  <si>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</si>
  <si>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</si>
  <si>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</si>
  <si>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</si>
  <si>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</si>
  <si>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</si>
  <si>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</si>
  <si>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</si>
  <si>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</si>
  <si>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</si>
  <si>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</si>
  <si>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</si>
  <si>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浄水施設は、平成３０～令和２年度に改修工事を実施したため老朽化対策が実施済みである。
　管路については、古い塩ビ管が多くあり破損が続いている。その都度応急的な修繕を行っているが、根本的な解決にはならないため管路の計画的な更新を行っていく考えである。</t>
    <phoneticPr fontId="4"/>
  </si>
  <si>
    <r>
      <t>　①収益的収支比率は類似団体平均値を上回っているが、➄料金回収率は類似団体を大幅に下回っている。
　①収益的収支比率が高い要因は、一般会計からの繰入金等が大部分を占め、給水収益は非常に低い割合となっており、一般会計からの財政支援がなければ経営が成り立たない非常に厳しい状況にある。
　また、令和2年度までに実施した浄水設備改修工事の起債償還が令和3年度より開始しており令和7年度</t>
    </r>
    <r>
      <rPr>
        <sz val="11"/>
        <color theme="1"/>
        <rFont val="ＭＳ 明朝"/>
        <family val="3"/>
        <charset val="128"/>
      </rPr>
      <t>から</t>
    </r>
    <r>
      <rPr>
        <sz val="11"/>
        <color theme="1"/>
        <rFont val="ＭＳ ゴシック"/>
        <family val="3"/>
        <charset val="128"/>
      </rPr>
      <t>償還額が大幅に増加し、⑤料金回収率はさらに低下することが見込まれるため、今後料金の見直しや施設の統廃合等も含めた経費削減が必須となると考える。</t>
    </r>
    <rPh sb="184" eb="186">
      <t>レイワ</t>
    </rPh>
    <rPh sb="187" eb="189">
      <t>ネンド</t>
    </rPh>
    <rPh sb="203" eb="205">
      <t>リョウキン</t>
    </rPh>
    <rPh sb="205" eb="208">
      <t>カイシュウリツ</t>
    </rPh>
    <rPh sb="212" eb="214">
      <t>テイカ</t>
    </rPh>
    <rPh sb="219" eb="221">
      <t>ミコ</t>
    </rPh>
    <rPh sb="236" eb="238">
      <t>シセツ</t>
    </rPh>
    <rPh sb="239" eb="242">
      <t>トウハイゴウ</t>
    </rPh>
    <rPh sb="242" eb="243">
      <t>トウ</t>
    </rPh>
    <rPh sb="244" eb="245">
      <t>フク</t>
    </rPh>
    <phoneticPr fontId="4"/>
  </si>
  <si>
    <t>　一般会計からの繰入金に依存した経営は今後も続いていくが、料金回収率を少しでも上げていくため料金の見直しが必須となる。
　当村は類似団体に比べても1か月20㎡当たり家庭料金は低い状況にあるため、経営状況などを住民に周知し料金値上げを理解してもらえるよう努める。
　令和7年度から起債償還額の大幅な増加が確定しているため、施設の統廃合等を含めた経常経費の削減を検討し、経営状況の改善に努めていく。</t>
    <rPh sb="132" eb="134">
      <t>レイワ</t>
    </rPh>
    <rPh sb="135" eb="137">
      <t>ネンド</t>
    </rPh>
    <rPh sb="166" eb="167">
      <t>トウ</t>
    </rPh>
    <rPh sb="168" eb="169">
      <t>フク</t>
    </rPh>
    <rPh sb="179" eb="18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</si>
</sst>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明朝"/>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7-47EC-A391-842BB1610E6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F147-47EC-A391-842BB1610E6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30.73</c:v>
                </c:pt>
                <c:pt idx="1">
                  <c:v>30.65</c:v>
                </c:pt>
                <c:pt idx="2">
                  <c:v>30.42</c:v>
                </c:pt>
                <c:pt idx="3">
                  <c:v>30.42</c:v>
                </c:pt>
                <c:pt idx="4">
                  <c:v>30.42</c:v>
                </c:pt>
              </c:numCache>
            </c:numRef>
          </c:val>
          <c:extLst>
            <c:ext xmlns:c16="http://schemas.microsoft.com/office/drawing/2014/chart" uri="{C3380CC4-5D6E-409C-BE32-E72D297353CC}">
              <c16:uniqueId val="{00000000-386B-4E0C-AFDC-4FB0F0F6A1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386B-4E0C-AFDC-4FB0F0F6A1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75.19</c:v>
                </c:pt>
                <c:pt idx="1">
                  <c:v>75.23</c:v>
                </c:pt>
                <c:pt idx="2">
                  <c:v>75.459999999999994</c:v>
                </c:pt>
                <c:pt idx="3">
                  <c:v>75.459999999999994</c:v>
                </c:pt>
                <c:pt idx="4">
                  <c:v>75.459999999999994</c:v>
                </c:pt>
              </c:numCache>
            </c:numRef>
          </c:val>
          <c:extLst>
            <c:ext xmlns:c16="http://schemas.microsoft.com/office/drawing/2014/chart" uri="{C3380CC4-5D6E-409C-BE32-E72D297353CC}">
              <c16:uniqueId val="{00000000-8B22-45C6-A692-683B6BDD1B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8B22-45C6-A692-683B6BDD1B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86.74</c:v>
                </c:pt>
                <c:pt idx="1">
                  <c:v>77.81</c:v>
                </c:pt>
                <c:pt idx="2">
                  <c:v>85.71</c:v>
                </c:pt>
                <c:pt idx="3">
                  <c:v>87.33</c:v>
                </c:pt>
                <c:pt idx="4">
                  <c:v>90.23</c:v>
                </c:pt>
              </c:numCache>
            </c:numRef>
          </c:val>
          <c:extLst>
            <c:ext xmlns:c16="http://schemas.microsoft.com/office/drawing/2014/chart" uri="{C3380CC4-5D6E-409C-BE32-E72D297353CC}">
              <c16:uniqueId val="{00000000-0F79-4430-8C89-9A5BCA00C37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F79-4430-8C89-9A5BCA00C37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A-4548-BE07-4B81E1D0DC8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A-4548-BE07-4B81E1D0DC8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05-4B33-A2EF-388C0562AEF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05-4B33-A2EF-388C0562AEF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C-4656-974B-030D373F97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C-4656-974B-030D373F97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6-43A4-B920-A297BE63CF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6-43A4-B920-A297BE63CF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3012.54</c:v>
                </c:pt>
                <c:pt idx="1">
                  <c:v>5157</c:v>
                </c:pt>
                <c:pt idx="2">
                  <c:v>11544.58</c:v>
                </c:pt>
                <c:pt idx="3">
                  <c:v>13015.6</c:v>
                </c:pt>
                <c:pt idx="4">
                  <c:v>11851.21</c:v>
                </c:pt>
              </c:numCache>
            </c:numRef>
          </c:val>
          <c:extLst>
            <c:ext xmlns:c16="http://schemas.microsoft.com/office/drawing/2014/chart" uri="{C3380CC4-5D6E-409C-BE32-E72D297353CC}">
              <c16:uniqueId val="{00000000-25DB-4127-8A4E-F48D8AA9DB4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25DB-4127-8A4E-F48D8AA9DB4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6.57</c:v>
                </c:pt>
                <c:pt idx="1">
                  <c:v>7.93</c:v>
                </c:pt>
                <c:pt idx="2">
                  <c:v>5.87</c:v>
                </c:pt>
                <c:pt idx="3">
                  <c:v>6.53</c:v>
                </c:pt>
                <c:pt idx="4">
                  <c:v>4.93</c:v>
                </c:pt>
              </c:numCache>
            </c:numRef>
          </c:val>
          <c:extLst>
            <c:ext xmlns:c16="http://schemas.microsoft.com/office/drawing/2014/chart" uri="{C3380CC4-5D6E-409C-BE32-E72D297353CC}">
              <c16:uniqueId val="{00000000-7A24-4EA1-B842-2D418882E5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7A24-4EA1-B842-2D418882E5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608.51</c:v>
                </c:pt>
                <c:pt idx="1">
                  <c:v>482.97</c:v>
                </c:pt>
                <c:pt idx="2">
                  <c:v>628.53</c:v>
                </c:pt>
                <c:pt idx="3">
                  <c:v>493.92</c:v>
                </c:pt>
                <c:pt idx="4">
                  <c:v>705.62</c:v>
                </c:pt>
              </c:numCache>
            </c:numRef>
          </c:val>
          <c:extLst>
            <c:ext xmlns:c16="http://schemas.microsoft.com/office/drawing/2014/chart" uri="{C3380CC4-5D6E-409C-BE32-E72D297353CC}">
              <c16:uniqueId val="{00000000-AF65-4A66-B01E-08EEAB691D8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AF65-4A66-B01E-08EEAB691D8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丹波山村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535</v>
      </c>
      <c r="AM8" s="55"/>
      <c r="AN8" s="55"/>
      <c r="AO8" s="55"/>
      <c r="AP8" s="55"/>
      <c r="AQ8" s="55"/>
      <c r="AR8" s="55"/>
      <c r="AS8" s="55"/>
      <c r="AT8" s="45">
        <f>データ!$S$6</f>
        <v>101.3</v>
      </c>
      <c r="AU8" s="45"/>
      <c r="AV8" s="45"/>
      <c r="AW8" s="45"/>
      <c r="AX8" s="45"/>
      <c r="AY8" s="45"/>
      <c r="AZ8" s="45"/>
      <c r="BA8" s="45"/>
      <c r="BB8" s="45">
        <f>データ!$T$6</f>
        <v>5.28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97.9</v>
      </c>
      <c r="Q10" s="45"/>
      <c r="R10" s="45"/>
      <c r="S10" s="45"/>
      <c r="T10" s="45"/>
      <c r="U10" s="45"/>
      <c r="V10" s="45"/>
      <c r="W10" s="55">
        <f>データ!$Q$6</f>
        <v>630</v>
      </c>
      <c r="X10" s="55"/>
      <c r="Y10" s="55"/>
      <c r="Z10" s="55"/>
      <c r="AA10" s="55"/>
      <c r="AB10" s="55"/>
      <c r="AC10" s="55"/>
      <c r="AD10" s="2"/>
      <c r="AE10" s="2"/>
      <c r="AF10" s="2"/>
      <c r="AG10" s="2"/>
      <c r="AH10" s="2"/>
      <c r="AI10" s="2"/>
      <c r="AJ10" s="2"/>
      <c r="AK10" s="2"/>
      <c r="AL10" s="55">
        <f>データ!$U$6</f>
        <v>514</v>
      </c>
      <c r="AM10" s="55"/>
      <c r="AN10" s="55"/>
      <c r="AO10" s="55"/>
      <c r="AP10" s="55"/>
      <c r="AQ10" s="55"/>
      <c r="AR10" s="55"/>
      <c r="AS10" s="55"/>
      <c r="AT10" s="45">
        <f>データ!$V$6</f>
        <v>0.37</v>
      </c>
      <c r="AU10" s="45"/>
      <c r="AV10" s="45"/>
      <c r="AW10" s="45"/>
      <c r="AX10" s="45"/>
      <c r="AY10" s="45"/>
      <c r="AZ10" s="45"/>
      <c r="BA10" s="45"/>
      <c r="BB10" s="45">
        <f>データ!$W$6</f>
        <v>1389.19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V7vdOHKK5rQogzcDxZO3ewwbwb3dDoArwRV/hUBxTkE404/gf471XCp+niMTh3jX+36aj5grBRfaJ717YTtX+Q==" saltValue="DZ6zQznHfykLseO98r9L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194433</v>
      </c>
      <c r="D6" s="20">
        <f t="shared" si="3"/>
        <v>47</v>
      </c>
      <c r="E6" s="20">
        <f t="shared" si="3"/>
        <v>1</v>
      </c>
      <c r="F6" s="20">
        <f t="shared" si="3"/>
        <v>0</v>
      </c>
      <c r="G6" s="20">
        <f t="shared" si="3"/>
        <v>0</v>
      </c>
      <c r="H6" s="20" t="str">
        <f t="shared" si="3"/>
        <v>山梨県　丹波山村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97.9</v>
      </c>
      <c r="Q6" s="21">
        <f t="shared" si="3"/>
        <v>630</v>
      </c>
      <c r="R6" s="21">
        <f t="shared" si="3"/>
        <v>535</v>
      </c>
      <c r="S6" s="21">
        <f t="shared" si="3"/>
        <v>101.3</v>
      </c>
      <c r="T6" s="21">
        <f t="shared" si="3"/>
        <v>5.28</v>
      </c>
      <c r="U6" s="21">
        <f t="shared" si="3"/>
        <v>514</v>
      </c>
      <c r="V6" s="21">
        <f t="shared" si="3"/>
        <v>0.37</v>
      </c>
      <c r="W6" s="21">
        <f t="shared" si="3"/>
        <v>1389.19</v>
      </c>
      <c r="X6" s="22">
        <f>IF(X7="",NA(),X7)</f>
        <v>86.74</v>
      </c>
      <c r="Y6" s="22">
        <f t="shared" ref="Y6:AG6" si="4">IF(Y7="",NA(),Y7)</f>
        <v>77.81</v>
      </c>
      <c r="Z6" s="22">
        <f t="shared" si="4"/>
        <v>85.71</v>
      </c>
      <c r="AA6" s="22">
        <f t="shared" si="4"/>
        <v>87.33</v>
      </c>
      <c r="AB6" s="22">
        <f t="shared" si="4"/>
        <v>90.23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3012.54</v>
      </c>
      <c r="BF6" s="22">
        <f t="shared" ref="BF6:BN6" si="7">IF(BF7="",NA(),BF7)</f>
        <v>5157</v>
      </c>
      <c r="BG6" s="22">
        <f t="shared" si="7"/>
        <v>11544.58</v>
      </c>
      <c r="BH6" s="22">
        <f t="shared" si="7"/>
        <v>13015.6</v>
      </c>
      <c r="BI6" s="22">
        <f t="shared" si="7"/>
        <v>11851.21</v>
      </c>
      <c r="BJ6" s="22">
        <f t="shared" si="7"/>
        <v>1274.21</v>
      </c>
      <c r="BK6" s="22">
        <f t="shared" si="7"/>
        <v>1183.92</v>
      </c>
      <c r="BL6" s="22">
        <f t="shared" si="7"/>
        <v>1128.72</v>
      </c>
      <c r="BM6" s="22">
        <f t="shared" si="7"/>
        <v>1125.25</v>
      </c>
      <c r="BN6" s="22">
        <f t="shared" si="7"/>
        <v>1157.05</v>
      </c>
      <c r="BO6" s="21" t="str">
        <f>IF(BO7="","",IF(BO7="-","【-】","【"&amp;SUBSTITUTE(TEXT(BO7,"#,##0.00"),"-","△")&amp;"】"))</f>
        <v>【982.48】</v>
      </c>
      <c r="BP6" s="22">
        <f>IF(BP7="",NA(),BP7)</f>
        <v>6.57</v>
      </c>
      <c r="BQ6" s="22">
        <f t="shared" ref="BQ6:BY6" si="8">IF(BQ7="",NA(),BQ7)</f>
        <v>7.93</v>
      </c>
      <c r="BR6" s="22">
        <f t="shared" si="8"/>
        <v>5.87</v>
      </c>
      <c r="BS6" s="22">
        <f t="shared" si="8"/>
        <v>6.53</v>
      </c>
      <c r="BT6" s="22">
        <f t="shared" si="8"/>
        <v>4.93</v>
      </c>
      <c r="BU6" s="22">
        <f t="shared" si="8"/>
        <v>41.25</v>
      </c>
      <c r="BV6" s="22">
        <f t="shared" si="8"/>
        <v>42.5</v>
      </c>
      <c r="BW6" s="22">
        <f t="shared" si="8"/>
        <v>41.84</v>
      </c>
      <c r="BX6" s="22">
        <f t="shared" si="8"/>
        <v>41.44</v>
      </c>
      <c r="BY6" s="22">
        <f t="shared" si="8"/>
        <v>37.65</v>
      </c>
      <c r="BZ6" s="21" t="str">
        <f>IF(BZ7="","",IF(BZ7="-","【-】","【"&amp;SUBSTITUTE(TEXT(BZ7,"#,##0.00"),"-","△")&amp;"】"))</f>
        <v>【50.61】</v>
      </c>
      <c r="CA6" s="22">
        <f>IF(CA7="",NA(),CA7)</f>
        <v>608.51</v>
      </c>
      <c r="CB6" s="22">
        <f t="shared" ref="CB6:CJ6" si="9">IF(CB7="",NA(),CB7)</f>
        <v>482.97</v>
      </c>
      <c r="CC6" s="22">
        <f t="shared" si="9"/>
        <v>628.53</v>
      </c>
      <c r="CD6" s="22">
        <f t="shared" si="9"/>
        <v>493.92</v>
      </c>
      <c r="CE6" s="22">
        <f t="shared" si="9"/>
        <v>705.62</v>
      </c>
      <c r="CF6" s="22">
        <f t="shared" si="9"/>
        <v>383.25</v>
      </c>
      <c r="CG6" s="22">
        <f t="shared" si="9"/>
        <v>377.72</v>
      </c>
      <c r="CH6" s="22">
        <f t="shared" si="9"/>
        <v>390.47</v>
      </c>
      <c r="CI6" s="22">
        <f t="shared" si="9"/>
        <v>403.61</v>
      </c>
      <c r="CJ6" s="22">
        <f t="shared" si="9"/>
        <v>442.82</v>
      </c>
      <c r="CK6" s="21" t="str">
        <f>IF(CK7="","",IF(CK7="-","【-】","【"&amp;SUBSTITUTE(TEXT(CK7,"#,##0.00"),"-","△")&amp;"】"))</f>
        <v>【320.83】</v>
      </c>
      <c r="CL6" s="22">
        <f>IF(CL7="",NA(),CL7)</f>
        <v>30.73</v>
      </c>
      <c r="CM6" s="22">
        <f t="shared" ref="CM6:CU6" si="10">IF(CM7="",NA(),CM7)</f>
        <v>30.65</v>
      </c>
      <c r="CN6" s="22">
        <f t="shared" si="10"/>
        <v>30.42</v>
      </c>
      <c r="CO6" s="22">
        <f t="shared" si="10"/>
        <v>30.42</v>
      </c>
      <c r="CP6" s="22">
        <f t="shared" si="10"/>
        <v>30.42</v>
      </c>
      <c r="CQ6" s="22">
        <f t="shared" si="10"/>
        <v>48.26</v>
      </c>
      <c r="CR6" s="22">
        <f t="shared" si="10"/>
        <v>48.01</v>
      </c>
      <c r="CS6" s="22">
        <f t="shared" si="10"/>
        <v>49.08</v>
      </c>
      <c r="CT6" s="22">
        <f t="shared" si="10"/>
        <v>51.46</v>
      </c>
      <c r="CU6" s="22">
        <f t="shared" si="10"/>
        <v>51.84</v>
      </c>
      <c r="CV6" s="21" t="str">
        <f>IF(CV7="","",IF(CV7="-","【-】","【"&amp;SUBSTITUTE(TEXT(CV7,"#,##0.00"),"-","△")&amp;"】"))</f>
        <v>【56.15】</v>
      </c>
      <c r="CW6" s="22">
        <f>IF(CW7="",NA(),CW7)</f>
        <v>75.19</v>
      </c>
      <c r="CX6" s="22">
        <f t="shared" ref="CX6:DF6" si="11">IF(CX7="",NA(),CX7)</f>
        <v>75.23</v>
      </c>
      <c r="CY6" s="22">
        <f t="shared" si="11"/>
        <v>75.459999999999994</v>
      </c>
      <c r="CZ6" s="22">
        <f t="shared" si="11"/>
        <v>75.459999999999994</v>
      </c>
      <c r="DA6" s="22">
        <f t="shared" si="11"/>
        <v>75.459999999999994</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194433</v>
      </c>
      <c r="D7" s="24">
        <v>47</v>
      </c>
      <c r="E7" s="24">
        <v>1</v>
      </c>
      <c r="F7" s="24">
        <v>0</v>
      </c>
      <c r="G7" s="24">
        <v>0</v>
      </c>
      <c r="H7" s="24" t="s">
        <v>96</v>
      </c>
      <c r="I7" s="24" t="s">
        <v>97</v>
      </c>
      <c r="J7" s="24" t="s">
        <v>98</v>
      </c>
      <c r="K7" s="24" t="s">
        <v>99</v>
      </c>
      <c r="L7" s="24" t="s">
        <v>100</v>
      </c>
      <c r="M7" s="24" t="s">
        <v>101</v>
      </c>
      <c r="N7" s="25" t="s">
        <v>102</v>
      </c>
      <c r="O7" s="25" t="s">
        <v>103</v>
      </c>
      <c r="P7" s="25">
        <v>97.9</v>
      </c>
      <c r="Q7" s="25">
        <v>630</v>
      </c>
      <c r="R7" s="25">
        <v>535</v>
      </c>
      <c r="S7" s="25">
        <v>101.3</v>
      </c>
      <c r="T7" s="25">
        <v>5.28</v>
      </c>
      <c r="U7" s="25">
        <v>514</v>
      </c>
      <c r="V7" s="25">
        <v>0.37</v>
      </c>
      <c r="W7" s="25">
        <v>1389.19</v>
      </c>
      <c r="X7" s="25">
        <v>86.74</v>
      </c>
      <c r="Y7" s="25">
        <v>77.81</v>
      </c>
      <c r="Z7" s="25">
        <v>85.71</v>
      </c>
      <c r="AA7" s="25">
        <v>87.33</v>
      </c>
      <c r="AB7" s="25">
        <v>90.23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3012.54</v>
      </c>
      <c r="BF7" s="25">
        <v>5157</v>
      </c>
      <c r="BG7" s="25">
        <v>11544.58</v>
      </c>
      <c r="BH7" s="25">
        <v>13015.6</v>
      </c>
      <c r="BI7" s="25">
        <v>11851.21</v>
      </c>
      <c r="BJ7" s="25">
        <v>1274.21</v>
      </c>
      <c r="BK7" s="25">
        <v>1183.92</v>
      </c>
      <c r="BL7" s="25">
        <v>1128.72</v>
      </c>
      <c r="BM7" s="25">
        <v>1125.25</v>
      </c>
      <c r="BN7" s="25">
        <v>1157.05</v>
      </c>
      <c r="BO7" s="25">
        <v>982.48</v>
      </c>
      <c r="BP7" s="25">
        <v>6.57</v>
      </c>
      <c r="BQ7" s="25">
        <v>7.93</v>
      </c>
      <c r="BR7" s="25">
        <v>5.87</v>
      </c>
      <c r="BS7" s="25">
        <v>6.53</v>
      </c>
      <c r="BT7" s="25">
        <v>4.93</v>
      </c>
      <c r="BU7" s="25">
        <v>41.25</v>
      </c>
      <c r="BV7" s="25">
        <v>42.5</v>
      </c>
      <c r="BW7" s="25">
        <v>41.84</v>
      </c>
      <c r="BX7" s="25">
        <v>41.44</v>
      </c>
      <c r="BY7" s="25">
        <v>37.65</v>
      </c>
      <c r="BZ7" s="25">
        <v>50.61</v>
      </c>
      <c r="CA7" s="25">
        <v>608.51</v>
      </c>
      <c r="CB7" s="25">
        <v>482.97</v>
      </c>
      <c r="CC7" s="25">
        <v>628.53</v>
      </c>
      <c r="CD7" s="25">
        <v>493.92</v>
      </c>
      <c r="CE7" s="25">
        <v>705.62</v>
      </c>
      <c r="CF7" s="25">
        <v>383.25</v>
      </c>
      <c r="CG7" s="25">
        <v>377.72</v>
      </c>
      <c r="CH7" s="25">
        <v>390.47</v>
      </c>
      <c r="CI7" s="25">
        <v>403.61</v>
      </c>
      <c r="CJ7" s="25">
        <v>442.82</v>
      </c>
      <c r="CK7" s="25">
        <v>320.83</v>
      </c>
      <c r="CL7" s="25">
        <v>30.73</v>
      </c>
      <c r="CM7" s="25">
        <v>30.65</v>
      </c>
      <c r="CN7" s="25">
        <v>30.42</v>
      </c>
      <c r="CO7" s="25">
        <v>30.42</v>
      </c>
      <c r="CP7" s="25">
        <v>30.42</v>
      </c>
      <c r="CQ7" s="25">
        <v>48.26</v>
      </c>
      <c r="CR7" s="25">
        <v>48.01</v>
      </c>
      <c r="CS7" s="25">
        <v>49.08</v>
      </c>
      <c r="CT7" s="25">
        <v>51.46</v>
      </c>
      <c r="CU7" s="25">
        <v>51.84</v>
      </c>
      <c r="CV7" s="25">
        <v>56.15</v>
      </c>
      <c r="CW7" s="25">
        <v>75.19</v>
      </c>
      <c r="CX7" s="25">
        <v>75.23</v>
      </c>
      <c r="CY7" s="25">
        <v>75.459999999999994</v>
      </c>
      <c r="CZ7" s="25">
        <v>75.459999999999994</v>
      </c>
      <c r="DA7" s="25">
        <v>75.459999999999994</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2023-12-05T01:05:52Z</dcterms:created>
  <dcterms:modified xsi:type="dcterms:W3CDTF">2024-02-01T02:29:33Z</dcterms:modified>
  <cp:category/>
</cp:coreProperties>
</file>