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006\OA書庫\3000水道課\3040下水道業務係\0030_調査関係\R5_調査提出\20240117_公営企業に係る経営比較分析表（令和４年度）の分析等について（依頼）\02_町→県\"/>
    </mc:Choice>
  </mc:AlternateContent>
  <xr:revisionPtr revIDLastSave="0" documentId="8_{5FD6ED77-A9DE-444A-BBC4-F355701DB4C0}" xr6:coauthVersionLast="47" xr6:coauthVersionMax="47" xr10:uidLastSave="{00000000-0000-0000-0000-000000000000}"/>
  <workbookProtection workbookAlgorithmName="SHA-512" workbookHashValue="thcuj6XrI94bgHRncp1bHoiWCakTGm489sp774VnqBT3p2sHWgWxbeUauOS8X53kcSFwq70iRMm2sZG9VmA8tA==" workbookSaltValue="7FcDTypT1yK7B7XRsKNKPQ==" workbookSpinCount="100000" lockStructure="1"/>
  <bookViews>
    <workbookView xWindow="0" yWindow="1065" windowWidth="20490" windowHeight="10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<sst xmlns="http://schemas.openxmlformats.org/spreadsheetml/2006/main" count="236" uniqueCount="121">
  <si>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</si>
  <si>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</si>
  <si>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</si>
  <si>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</si>
  <si>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</si>
  <si>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</si>
  <si>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</si>
  <si>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</si>
  <si>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</si>
  <si>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</si>
  <si>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</si>
  <si>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</si>
  <si>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</si>
  <si>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</si>
  <si>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</si>
  <si>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</si>
  <si>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</si>
  <si>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</si>
  <si>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</si>
  <si>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</si>
  <si>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</si>
  <si>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</si>
  <si>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</si>
  <si>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</si>
  <si>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</si>
  <si>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</si>
  <si>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</si>
  <si>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</si>
  <si>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</si>
  <si>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</si>
  <si>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</si>
  <si>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</si>
  <si>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</si>
  <si>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</si>
  <si>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</si>
  <si>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</si>
  <si>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</si>
  <si>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</si>
  <si>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</si>
  <si>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</si>
  <si>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</si>
  <si>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</si>
  <si>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</si>
  <si>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</si>
  <si>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</si>
  <si>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</si>
  <si>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</si>
  <si>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</si>
  <si>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</si>
  <si>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</si>
  <si>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</si>
  <si>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</si>
  <si>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</si>
  <si>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</si>
  <si>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</si>
  <si>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</si>
  <si>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</si>
  <si>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</si>
  <si>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</si>
  <si>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</si>
  <si>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</si>
  <si>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</si>
  <si>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</si>
  <si>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</si>
  <si>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</si>
  <si>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</si>
  <si>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</si>
  <si>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</si>
  <si>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</si>
  <si>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</si>
  <si>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</si>
  <si>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</si>
  <si>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</si>
  <si>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</si>
  <si>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</si>
  <si>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</si>
  <si>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</si>
  <si>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</si>
  <si>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</si>
  <si>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</si>
  <si>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</si>
  <si>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</si>
  <si>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</si>
  <si>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</si>
  <si>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</si>
  <si>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</si>
  <si>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</si>
  <si>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</si>
  <si>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</si>
  <si>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</si>
  <si>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</si>
  <si>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</si>
  <si>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</si>
  <si>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</si>
  <si>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</si>
  <si>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</si>
  <si>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</si>
  <si>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</si>
  <si>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</si>
  <si>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</si>
  <si>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</si>
  <si>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</si>
  <si>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</si>
  <si>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</si>
  <si>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</si>
  <si>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</si>
  <si>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</si>
  <si>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</si>
  <si>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</si>
  <si>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</si>
  <si>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</si>
  <si>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</si>
  <si>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</si>
  <si>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</si>
  <si>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</si>
  <si>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</si>
  <si>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</si>
  <si>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</si>
  <si>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当該施設は供用開始が平成11年度と比較的新しく、現状では老朽化対策は実施していない。
将来に備え、計画的な更新及び維持管理を実施していく必要がある。</t>
    <phoneticPr fontId="4"/>
  </si>
  <si>
    <t>全体として、使用料収入の減少及び電気料の高騰の影響による数値の悪化が見られた。会計全体の収入として、一般会計からの繰入金によるところが大きく、独立採算に向けた経営改善が求められる。水洗化率の向上等、使用料増収に向けた取り組みが必要である。
　また、将来の施設更新・修繕等の維持管理費の増大に備え、施設規模の見直しを含め、公営企業法適用、ストックマネジメント計画策定等を通じ計画的に管理を行っていくことが求められる。</t>
    <rPh sb="0" eb="2">
      <t>ゼンタイ</t>
    </rPh>
    <rPh sb="6" eb="11">
      <t>シヨウリョウシュウニュウ</t>
    </rPh>
    <rPh sb="12" eb="14">
      <t>ゲンショウ</t>
    </rPh>
    <rPh sb="14" eb="15">
      <t>オヨ</t>
    </rPh>
    <rPh sb="16" eb="18">
      <t>デンキ</t>
    </rPh>
    <rPh sb="18" eb="19">
      <t>リョウ</t>
    </rPh>
    <rPh sb="20" eb="22">
      <t>コウトウ</t>
    </rPh>
    <rPh sb="23" eb="25">
      <t>エイキョウ</t>
    </rPh>
    <rPh sb="28" eb="30">
      <t>スウチ</t>
    </rPh>
    <rPh sb="31" eb="33">
      <t>アッカ</t>
    </rPh>
    <rPh sb="34" eb="35">
      <t>ミ</t>
    </rPh>
    <rPh sb="39" eb="41">
      <t>カイケイ</t>
    </rPh>
    <rPh sb="41" eb="43">
      <t>ゼンタイ</t>
    </rPh>
    <rPh sb="44" eb="46">
      <t>シュウニュウ</t>
    </rPh>
    <rPh sb="50" eb="52">
      <t>イッパン</t>
    </rPh>
    <rPh sb="52" eb="54">
      <t>カイケイ</t>
    </rPh>
    <rPh sb="57" eb="59">
      <t>クリイレ</t>
    </rPh>
    <rPh sb="59" eb="60">
      <t>キン</t>
    </rPh>
    <rPh sb="67" eb="68">
      <t>オオ</t>
    </rPh>
    <rPh sb="71" eb="73">
      <t>ドクリツ</t>
    </rPh>
    <rPh sb="73" eb="75">
      <t>サイサン</t>
    </rPh>
    <rPh sb="76" eb="77">
      <t>ム</t>
    </rPh>
    <rPh sb="79" eb="81">
      <t>ケイエイ</t>
    </rPh>
    <rPh sb="81" eb="83">
      <t>カイゼン</t>
    </rPh>
    <rPh sb="84" eb="85">
      <t>モト</t>
    </rPh>
    <phoneticPr fontId="4"/>
  </si>
  <si>
    <t>①収益的収支比率は、主に使用料収入の減等により、単年度の収支としては赤字となった。今後は将来の維持管理費の増加も考慮する必要があり、コスト削減や使用料の増収による経営改善を図っていく。④企業債残高対事業規模比率は類似団体平均値より高くなっており、近年は低下を続けていたものの、主に使用料収入の減少によりR4決算では悪化に転じた。企業債残高は今年度も引き続き減少しており、今後も事業の要否を見極め、将来負担の軽減を図っていく。⑤経費回収率及び⑥汚水処理原価については、電気料金の高騰等によりいずれも悪化したものの、類似団体平均よりは良い状態を保った。今後も各費用の動向を注視していく必要がある。⑦施設利用率については概ね横ばいであるが、類似団体平均との比較では依然として低い状態が続いている。当該施設の処理区域である精進地区の人口は減少傾向であり、施設規模の縮小等も含め、効率的な運用のための取り組みを検討する余地がある。
　⑧水洗化率も横ばいであるが、普及啓発等により接続世帯の増加を目指していく。</t>
    <rPh sb="12" eb="15">
      <t>シヨウリョウ</t>
    </rPh>
    <rPh sb="15" eb="17">
      <t>シュウニュウ</t>
    </rPh>
    <rPh sb="18" eb="19">
      <t>ゲン</t>
    </rPh>
    <rPh sb="24" eb="27">
      <t>タンネンド</t>
    </rPh>
    <rPh sb="28" eb="30">
      <t>シュウシ</t>
    </rPh>
    <rPh sb="34" eb="36">
      <t>アカジ</t>
    </rPh>
    <rPh sb="41" eb="43">
      <t>コンゴ</t>
    </rPh>
    <rPh sb="53" eb="55">
      <t>ゾウカ</t>
    </rPh>
    <rPh sb="56" eb="58">
      <t>コウリョ</t>
    </rPh>
    <rPh sb="60" eb="62">
      <t>ヒツヨウ</t>
    </rPh>
    <rPh sb="123" eb="125">
      <t>キンネン</t>
    </rPh>
    <rPh sb="126" eb="128">
      <t>テイカ</t>
    </rPh>
    <rPh sb="129" eb="130">
      <t>ツヅ</t>
    </rPh>
    <rPh sb="138" eb="139">
      <t>オモ</t>
    </rPh>
    <rPh sb="140" eb="143">
      <t>シヨウリョウ</t>
    </rPh>
    <rPh sb="143" eb="145">
      <t>シュウニュウ</t>
    </rPh>
    <rPh sb="146" eb="148">
      <t>ゲンショウ</t>
    </rPh>
    <rPh sb="153" eb="155">
      <t>ケッサン</t>
    </rPh>
    <rPh sb="157" eb="159">
      <t>アッカ</t>
    </rPh>
    <rPh sb="160" eb="161">
      <t>テン</t>
    </rPh>
    <rPh sb="164" eb="166">
      <t>キギョウ</t>
    </rPh>
    <rPh sb="166" eb="167">
      <t>サイ</t>
    </rPh>
    <rPh sb="167" eb="169">
      <t>ザンダカ</t>
    </rPh>
    <rPh sb="170" eb="173">
      <t>コンネンド</t>
    </rPh>
    <rPh sb="174" eb="175">
      <t>ヒ</t>
    </rPh>
    <rPh sb="176" eb="177">
      <t>ツヅ</t>
    </rPh>
    <rPh sb="178" eb="180">
      <t>ゲンショウ</t>
    </rPh>
    <rPh sb="185" eb="187">
      <t>コンゴ</t>
    </rPh>
    <rPh sb="233" eb="235">
      <t>デンキ</t>
    </rPh>
    <rPh sb="235" eb="237">
      <t>リョウキン</t>
    </rPh>
    <rPh sb="238" eb="240">
      <t>コウトウ</t>
    </rPh>
    <rPh sb="240" eb="241">
      <t>トウ</t>
    </rPh>
    <rPh sb="248" eb="250">
      <t>アッカ</t>
    </rPh>
    <rPh sb="256" eb="260">
      <t>ルイジダンタイ</t>
    </rPh>
    <rPh sb="260" eb="262">
      <t>ヘイキン</t>
    </rPh>
    <rPh sb="265" eb="266">
      <t>ヨ</t>
    </rPh>
    <rPh sb="267" eb="269">
      <t>ジョウタイ</t>
    </rPh>
    <rPh sb="270" eb="271">
      <t>タモ</t>
    </rPh>
    <rPh sb="274" eb="276">
      <t>コンゴ</t>
    </rPh>
    <rPh sb="277" eb="280">
      <t>カクヒヨウ</t>
    </rPh>
    <rPh sb="281" eb="283">
      <t>ドウコウ</t>
    </rPh>
    <rPh sb="284" eb="286">
      <t>チュウシ</t>
    </rPh>
    <rPh sb="290" eb="2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</si>
</sst>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A3-49FE-89B2-EEF34F23E1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CFA3-49FE-89B2-EEF34F23E1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c:v>
                </c:pt>
                <c:pt idx="1">
                  <c:v>24.14</c:v>
                </c:pt>
                <c:pt idx="2">
                  <c:v>24.14</c:v>
                </c:pt>
                <c:pt idx="3">
                  <c:v>23.79</c:v>
                </c:pt>
                <c:pt idx="4">
                  <c:v>22.41</c:v>
                </c:pt>
              </c:numCache>
            </c:numRef>
          </c:val>
          <c:extLst>
            <c:ext xmlns:c16="http://schemas.microsoft.com/office/drawing/2014/chart" uri="{C3380CC4-5D6E-409C-BE32-E72D297353CC}">
              <c16:uniqueId val="{00000000-A313-436F-93FE-A23D365F01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A313-436F-93FE-A23D365F01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79.91</c:v>
                </c:pt>
                <c:pt idx="1">
                  <c:v>81.2</c:v>
                </c:pt>
                <c:pt idx="2">
                  <c:v>81.2</c:v>
                </c:pt>
                <c:pt idx="3">
                  <c:v>81.2</c:v>
                </c:pt>
                <c:pt idx="4">
                  <c:v>81.2</c:v>
                </c:pt>
              </c:numCache>
            </c:numRef>
          </c:val>
          <c:extLst>
            <c:ext xmlns:c16="http://schemas.microsoft.com/office/drawing/2014/chart" uri="{C3380CC4-5D6E-409C-BE32-E72D297353CC}">
              <c16:uniqueId val="{00000000-85F5-46AA-86E4-A60BBAE05D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5F5-46AA-86E4-A60BBAE05D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99.29</c:v>
                </c:pt>
                <c:pt idx="1">
                  <c:v>88.03</c:v>
                </c:pt>
                <c:pt idx="2">
                  <c:v>79.81</c:v>
                </c:pt>
                <c:pt idx="3">
                  <c:v>101.13</c:v>
                </c:pt>
                <c:pt idx="4">
                  <c:v>99.38</c:v>
                </c:pt>
              </c:numCache>
            </c:numRef>
          </c:val>
          <c:extLst>
            <c:ext xmlns:c16="http://schemas.microsoft.com/office/drawing/2014/chart" uri="{C3380CC4-5D6E-409C-BE32-E72D297353CC}">
              <c16:uniqueId val="{00000000-4348-435C-9927-2905846D72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48-435C-9927-2905846D72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23-49B8-9A7B-F772368688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23-49B8-9A7B-F772368688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9-4F07-B436-073BDFB294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9-4F07-B436-073BDFB294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51-4C47-BE13-EAC2E2E84B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51-4C47-BE13-EAC2E2E84B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4-4920-A9BC-876A3C132A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4-4920-A9BC-876A3C132A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2468.3200000000002</c:v>
                </c:pt>
                <c:pt idx="1">
                  <c:v>2189.94</c:v>
                </c:pt>
                <c:pt idx="2">
                  <c:v>1972.36</c:v>
                </c:pt>
                <c:pt idx="3">
                  <c:v>1529.17</c:v>
                </c:pt>
                <c:pt idx="4">
                  <c:v>1577.74</c:v>
                </c:pt>
              </c:numCache>
            </c:numRef>
          </c:val>
          <c:extLst>
            <c:ext xmlns:c16="http://schemas.microsoft.com/office/drawing/2014/chart" uri="{C3380CC4-5D6E-409C-BE32-E72D297353CC}">
              <c16:uniqueId val="{00000000-9842-455B-9167-4AF0C74D31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9842-455B-9167-4AF0C74D31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67.91</c:v>
                </c:pt>
                <c:pt idx="2">
                  <c:v>52.95</c:v>
                </c:pt>
                <c:pt idx="3">
                  <c:v>107.83</c:v>
                </c:pt>
                <c:pt idx="4">
                  <c:v>100</c:v>
                </c:pt>
              </c:numCache>
            </c:numRef>
          </c:val>
          <c:extLst>
            <c:ext xmlns:c16="http://schemas.microsoft.com/office/drawing/2014/chart" uri="{C3380CC4-5D6E-409C-BE32-E72D297353CC}">
              <c16:uniqueId val="{00000000-EEB5-4CFE-B148-909C750DE6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EEB5-4CFE-B148-909C750DE6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169.59</c:v>
                </c:pt>
                <c:pt idx="1">
                  <c:v>310.99</c:v>
                </c:pt>
                <c:pt idx="2">
                  <c:v>401.2</c:v>
                </c:pt>
                <c:pt idx="3">
                  <c:v>211.25</c:v>
                </c:pt>
                <c:pt idx="4">
                  <c:v>236.28</c:v>
                </c:pt>
              </c:numCache>
            </c:numRef>
          </c:val>
          <c:extLst>
            <c:ext xmlns:c16="http://schemas.microsoft.com/office/drawing/2014/chart" uri="{C3380CC4-5D6E-409C-BE32-E72D297353CC}">
              <c16:uniqueId val="{00000000-88CC-4848-8C16-D1282FFB4D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88CC-4848-8C16-D1282FFB4D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山梨県　富士河口湖町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26765</v>
      </c>
      <c r="AM8" s="42"/>
      <c r="AN8" s="42"/>
      <c r="AO8" s="42"/>
      <c r="AP8" s="42"/>
      <c r="AQ8" s="42"/>
      <c r="AR8" s="42"/>
      <c r="AS8" s="42"/>
      <c r="AT8" s="35">
        <f>データ!T6</f>
        <v>158.4</v>
      </c>
      <c r="AU8" s="35"/>
      <c r="AV8" s="35"/>
      <c r="AW8" s="35"/>
      <c r="AX8" s="35"/>
      <c r="AY8" s="35"/>
      <c r="AZ8" s="35"/>
      <c r="BA8" s="35"/>
      <c r="BB8" s="35">
        <f>データ!U6</f>
        <v>168.97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0.88</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234</v>
      </c>
      <c r="AM10" s="42"/>
      <c r="AN10" s="42"/>
      <c r="AO10" s="42"/>
      <c r="AP10" s="42"/>
      <c r="AQ10" s="42"/>
      <c r="AR10" s="42"/>
      <c r="AS10" s="42"/>
      <c r="AT10" s="35">
        <f>データ!W6</f>
        <v>0.25</v>
      </c>
      <c r="AU10" s="35"/>
      <c r="AV10" s="35"/>
      <c r="AW10" s="35"/>
      <c r="AX10" s="35"/>
      <c r="AY10" s="35"/>
      <c r="AZ10" s="35"/>
      <c r="BA10" s="35"/>
      <c r="BB10" s="35">
        <f>データ!X6</f>
        <v>936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JpEoxyDmqRE/joeS03YxgO5gaa10iQzpV0SgESWlaCbfzTypEg9HpbVBpUzobp4ecr6moH4ILiSU386gtBLWiA==" saltValue="QPH8Lkz1hryjHKjyfAuh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194301</v>
      </c>
      <c r="D6" s="19">
        <f t="shared" si="3"/>
        <v>47</v>
      </c>
      <c r="E6" s="19">
        <f t="shared" si="3"/>
        <v>17</v>
      </c>
      <c r="F6" s="19">
        <f t="shared" si="3"/>
        <v>4</v>
      </c>
      <c r="G6" s="19">
        <f t="shared" si="3"/>
        <v>0</v>
      </c>
      <c r="H6" s="19" t="str">
        <f t="shared" si="3"/>
        <v>山梨県　富士河口湖町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0.88</v>
      </c>
      <c r="Q6" s="20">
        <f t="shared" si="3"/>
        <v>100</v>
      </c>
      <c r="R6" s="20">
        <f t="shared" si="3"/>
        <v>3850</v>
      </c>
      <c r="S6" s="20">
        <f t="shared" si="3"/>
        <v>26765</v>
      </c>
      <c r="T6" s="20">
        <f t="shared" si="3"/>
        <v>158.4</v>
      </c>
      <c r="U6" s="20">
        <f t="shared" si="3"/>
        <v>168.97</v>
      </c>
      <c r="V6" s="20">
        <f t="shared" si="3"/>
        <v>234</v>
      </c>
      <c r="W6" s="20">
        <f t="shared" si="3"/>
        <v>0.25</v>
      </c>
      <c r="X6" s="20">
        <f t="shared" si="3"/>
        <v>936</v>
      </c>
      <c r="Y6" s="21">
        <f>IF(Y7="",NA(),Y7)</f>
        <v>99.29</v>
      </c>
      <c r="Z6" s="21">
        <f t="shared" ref="Z6:AH6" si="4">IF(Z7="",NA(),Z7)</f>
        <v>88.03</v>
      </c>
      <c r="AA6" s="21">
        <f t="shared" si="4"/>
        <v>79.81</v>
      </c>
      <c r="AB6" s="21">
        <f t="shared" si="4"/>
        <v>101.13</v>
      </c>
      <c r="AC6" s="21">
        <f t="shared" si="4"/>
        <v>99.38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2468.3200000000002</v>
      </c>
      <c r="BG6" s="21">
        <f t="shared" ref="BG6:BO6" si="7">IF(BG7="",NA(),BG7)</f>
        <v>2189.94</v>
      </c>
      <c r="BH6" s="21">
        <f t="shared" si="7"/>
        <v>1972.36</v>
      </c>
      <c r="BI6" s="21">
        <f t="shared" si="7"/>
        <v>1529.17</v>
      </c>
      <c r="BJ6" s="21">
        <f t="shared" si="7"/>
        <v>1577.74</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v>
      </c>
      <c r="BR6" s="21">
        <f t="shared" ref="BR6:BZ6" si="8">IF(BR7="",NA(),BR7)</f>
        <v>67.91</v>
      </c>
      <c r="BS6" s="21">
        <f t="shared" si="8"/>
        <v>52.95</v>
      </c>
      <c r="BT6" s="21">
        <f t="shared" si="8"/>
        <v>107.83</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169.59</v>
      </c>
      <c r="CC6" s="21">
        <f t="shared" ref="CC6:CK6" si="9">IF(CC7="",NA(),CC7)</f>
        <v>310.99</v>
      </c>
      <c r="CD6" s="21">
        <f t="shared" si="9"/>
        <v>401.2</v>
      </c>
      <c r="CE6" s="21">
        <f t="shared" si="9"/>
        <v>211.25</v>
      </c>
      <c r="CF6" s="21">
        <f t="shared" si="9"/>
        <v>236.28</v>
      </c>
      <c r="CG6" s="21">
        <f t="shared" si="9"/>
        <v>230.02</v>
      </c>
      <c r="CH6" s="21">
        <f t="shared" si="9"/>
        <v>228.47</v>
      </c>
      <c r="CI6" s="21">
        <f t="shared" si="9"/>
        <v>224.88</v>
      </c>
      <c r="CJ6" s="21">
        <f t="shared" si="9"/>
        <v>228.64</v>
      </c>
      <c r="CK6" s="21">
        <f t="shared" si="9"/>
        <v>239.46</v>
      </c>
      <c r="CL6" s="20" t="str">
        <f>IF(CL7="","",IF(CL7="-","【-】","【"&amp;SUBSTITUTE(TEXT(CL7,"#,##0.00"),"-","△")&amp;"】"))</f>
        <v>【220.62】</v>
      </c>
      <c r="CM6" s="21">
        <f>IF(CM7="",NA(),CM7)</f>
        <v>30</v>
      </c>
      <c r="CN6" s="21">
        <f t="shared" ref="CN6:CV6" si="10">IF(CN7="",NA(),CN7)</f>
        <v>24.14</v>
      </c>
      <c r="CO6" s="21">
        <f t="shared" si="10"/>
        <v>24.14</v>
      </c>
      <c r="CP6" s="21">
        <f t="shared" si="10"/>
        <v>23.79</v>
      </c>
      <c r="CQ6" s="21">
        <f t="shared" si="10"/>
        <v>22.41</v>
      </c>
      <c r="CR6" s="21">
        <f t="shared" si="10"/>
        <v>42.56</v>
      </c>
      <c r="CS6" s="21">
        <f t="shared" si="10"/>
        <v>42.47</v>
      </c>
      <c r="CT6" s="21">
        <f t="shared" si="10"/>
        <v>42.4</v>
      </c>
      <c r="CU6" s="21">
        <f t="shared" si="10"/>
        <v>42.28</v>
      </c>
      <c r="CV6" s="21">
        <f t="shared" si="10"/>
        <v>41.06</v>
      </c>
      <c r="CW6" s="20" t="str">
        <f>IF(CW7="","",IF(CW7="-","【-】","【"&amp;SUBSTITUTE(TEXT(CW7,"#,##0.00"),"-","△")&amp;"】"))</f>
        <v>【42.22】</v>
      </c>
      <c r="CX6" s="21">
        <f>IF(CX7="",NA(),CX7)</f>
        <v>79.91</v>
      </c>
      <c r="CY6" s="21">
        <f t="shared" ref="CY6:DG6" si="11">IF(CY7="",NA(),CY7)</f>
        <v>81.2</v>
      </c>
      <c r="CZ6" s="21">
        <f t="shared" si="11"/>
        <v>81.2</v>
      </c>
      <c r="DA6" s="21">
        <f t="shared" si="11"/>
        <v>81.2</v>
      </c>
      <c r="DB6" s="21">
        <f t="shared" si="11"/>
        <v>81.2</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194301</v>
      </c>
      <c r="D7" s="23">
        <v>47</v>
      </c>
      <c r="E7" s="23">
        <v>17</v>
      </c>
      <c r="F7" s="23">
        <v>4</v>
      </c>
      <c r="G7" s="23">
        <v>0</v>
      </c>
      <c r="H7" s="23" t="s">
        <v>98</v>
      </c>
      <c r="I7" s="23" t="s">
        <v>99</v>
      </c>
      <c r="J7" s="23" t="s">
        <v>100</v>
      </c>
      <c r="K7" s="23" t="s">
        <v>101</v>
      </c>
      <c r="L7" s="23" t="s">
        <v>102</v>
      </c>
      <c r="M7" s="23" t="s">
        <v>103</v>
      </c>
      <c r="N7" s="24" t="s">
        <v>104</v>
      </c>
      <c r="O7" s="24" t="s">
        <v>105</v>
      </c>
      <c r="P7" s="24">
        <v>0.88</v>
      </c>
      <c r="Q7" s="24">
        <v>100</v>
      </c>
      <c r="R7" s="24">
        <v>3850</v>
      </c>
      <c r="S7" s="24">
        <v>26765</v>
      </c>
      <c r="T7" s="24">
        <v>158.4</v>
      </c>
      <c r="U7" s="24">
        <v>168.97</v>
      </c>
      <c r="V7" s="24">
        <v>234</v>
      </c>
      <c r="W7" s="24">
        <v>0.25</v>
      </c>
      <c r="X7" s="24">
        <v>936</v>
      </c>
      <c r="Y7" s="24">
        <v>99.29</v>
      </c>
      <c r="Z7" s="24">
        <v>88.03</v>
      </c>
      <c r="AA7" s="24">
        <v>79.81</v>
      </c>
      <c r="AB7" s="24">
        <v>101.13</v>
      </c>
      <c r="AC7" s="24">
        <v>99.38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2468.3200000000002</v>
      </c>
      <c r="BG7" s="24">
        <v>2189.94</v>
      </c>
      <c r="BH7" s="24">
        <v>1972.36</v>
      </c>
      <c r="BI7" s="24">
        <v>1529.17</v>
      </c>
      <c r="BJ7" s="24">
        <v>1577.74</v>
      </c>
      <c r="BK7" s="24">
        <v>1194.1500000000001</v>
      </c>
      <c r="BL7" s="24">
        <v>1206.79</v>
      </c>
      <c r="BM7" s="24">
        <v>1258.43</v>
      </c>
      <c r="BN7" s="24">
        <v>1163.75</v>
      </c>
      <c r="BO7" s="24">
        <v>1195.47</v>
      </c>
      <c r="BP7" s="24">
        <v>1182.1099999999999</v>
      </c>
      <c r="BQ7" s="24">
        <v>100</v>
      </c>
      <c r="BR7" s="24">
        <v>67.91</v>
      </c>
      <c r="BS7" s="24">
        <v>52.95</v>
      </c>
      <c r="BT7" s="24">
        <v>107.83</v>
      </c>
      <c r="BU7" s="24">
        <v>100</v>
      </c>
      <c r="BV7" s="24">
        <v>72.260000000000005</v>
      </c>
      <c r="BW7" s="24">
        <v>71.84</v>
      </c>
      <c r="BX7" s="24">
        <v>73.36</v>
      </c>
      <c r="BY7" s="24">
        <v>72.599999999999994</v>
      </c>
      <c r="BZ7" s="24">
        <v>69.430000000000007</v>
      </c>
      <c r="CA7" s="24">
        <v>73.78</v>
      </c>
      <c r="CB7" s="24">
        <v>169.59</v>
      </c>
      <c r="CC7" s="24">
        <v>310.99</v>
      </c>
      <c r="CD7" s="24">
        <v>401.2</v>
      </c>
      <c r="CE7" s="24">
        <v>211.25</v>
      </c>
      <c r="CF7" s="24">
        <v>236.28</v>
      </c>
      <c r="CG7" s="24">
        <v>230.02</v>
      </c>
      <c r="CH7" s="24">
        <v>228.47</v>
      </c>
      <c r="CI7" s="24">
        <v>224.88</v>
      </c>
      <c r="CJ7" s="24">
        <v>228.64</v>
      </c>
      <c r="CK7" s="24">
        <v>239.46</v>
      </c>
      <c r="CL7" s="24">
        <v>220.62</v>
      </c>
      <c r="CM7" s="24">
        <v>30</v>
      </c>
      <c r="CN7" s="24">
        <v>24.14</v>
      </c>
      <c r="CO7" s="24">
        <v>24.14</v>
      </c>
      <c r="CP7" s="24">
        <v>23.79</v>
      </c>
      <c r="CQ7" s="24">
        <v>22.41</v>
      </c>
      <c r="CR7" s="24">
        <v>42.56</v>
      </c>
      <c r="CS7" s="24">
        <v>42.47</v>
      </c>
      <c r="CT7" s="24">
        <v>42.4</v>
      </c>
      <c r="CU7" s="24">
        <v>42.28</v>
      </c>
      <c r="CV7" s="24">
        <v>41.06</v>
      </c>
      <c r="CW7" s="24">
        <v>42.22</v>
      </c>
      <c r="CX7" s="24">
        <v>79.91</v>
      </c>
      <c r="CY7" s="24">
        <v>81.2</v>
      </c>
      <c r="CZ7" s="24">
        <v>81.2</v>
      </c>
      <c r="DA7" s="24">
        <v>81.2</v>
      </c>
      <c r="DB7" s="24">
        <v>81.2</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和馬</cp:lastModifiedBy>
  <dcterms:created xsi:type="dcterms:W3CDTF">2023-12-12T02:50:12Z</dcterms:created>
  <dcterms:modified xsi:type="dcterms:W3CDTF">2024-02-20T23:47:00Z</dcterms:modified>
  <cp:category/>
</cp:coreProperties>
</file>